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8730"/>
  </bookViews>
  <sheets>
    <sheet name="計算シート" sheetId="1" r:id="rId1"/>
  </sheets>
  <definedNames>
    <definedName name="_xlnm.Print_Area" localSheetId="0">計算シート!$A$1:$G$36</definedName>
  </definedNames>
  <calcPr calcId="145621"/>
</workbook>
</file>

<file path=xl/calcChain.xml><?xml version="1.0" encoding="utf-8"?>
<calcChain xmlns="http://schemas.openxmlformats.org/spreadsheetml/2006/main">
  <c r="J25" i="1" l="1"/>
  <c r="F24" i="1"/>
  <c r="G24" i="1" s="1"/>
  <c r="E24" i="1"/>
  <c r="F23" i="1"/>
  <c r="E23" i="1"/>
  <c r="L22" i="1"/>
  <c r="F22" i="1"/>
  <c r="L21" i="1"/>
  <c r="E21" i="1"/>
  <c r="G21" i="1" s="1"/>
  <c r="L20" i="1"/>
  <c r="G20" i="1"/>
  <c r="E20" i="1"/>
  <c r="L19" i="1"/>
  <c r="E19" i="1"/>
  <c r="G19" i="1" s="1"/>
  <c r="L18" i="1"/>
  <c r="E18" i="1"/>
  <c r="G18" i="1" s="1"/>
  <c r="L17" i="1"/>
  <c r="E17" i="1"/>
  <c r="G17" i="1" s="1"/>
  <c r="L16" i="1"/>
  <c r="G16" i="1"/>
  <c r="E16" i="1"/>
  <c r="L15" i="1"/>
  <c r="E15" i="1"/>
  <c r="G15" i="1" s="1"/>
  <c r="L14" i="1"/>
  <c r="E14" i="1"/>
  <c r="G14" i="1" s="1"/>
  <c r="L13" i="1"/>
  <c r="E13" i="1"/>
  <c r="G13" i="1" s="1"/>
  <c r="E12" i="1"/>
  <c r="G12" i="1" s="1"/>
  <c r="E11" i="1"/>
  <c r="G11" i="1" s="1"/>
  <c r="E10" i="1"/>
  <c r="G10" i="1" s="1"/>
  <c r="F2" i="1"/>
  <c r="F25" i="1" l="1"/>
  <c r="G25" i="1" s="1"/>
  <c r="G23" i="1"/>
  <c r="G22" i="1"/>
  <c r="F26" i="1" l="1"/>
</calcChain>
</file>

<file path=xl/comments1.xml><?xml version="1.0" encoding="utf-8"?>
<comments xmlns="http://schemas.openxmlformats.org/spreadsheetml/2006/main">
  <authors>
    <author>FIJ</author>
  </authors>
  <commentLis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FIJ:</t>
        </r>
        <r>
          <rPr>
            <sz val="9"/>
            <color indexed="81"/>
            <rFont val="ＭＳ Ｐゴシック"/>
            <family val="3"/>
            <charset val="128"/>
          </rPr>
          <t xml:space="preserve">
単年度の場合は必要な冊数を、5冊セットの場合は記号（★または●）を入力してください。
プルダウンで選択できます。</t>
        </r>
      </text>
    </comment>
  </commentList>
</comments>
</file>

<file path=xl/sharedStrings.xml><?xml version="1.0" encoding="utf-8"?>
<sst xmlns="http://schemas.openxmlformats.org/spreadsheetml/2006/main" count="59" uniqueCount="54">
  <si>
    <t>森林インストラクター資格試験問題例集　申込書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19" eb="21">
      <t>モウシコミ</t>
    </rPh>
    <rPh sb="21" eb="22">
      <t>ショ</t>
    </rPh>
    <phoneticPr fontId="2"/>
  </si>
  <si>
    <t>〒　　　　　　　　　　　</t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</si>
  <si>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</si>
  <si>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</si>
  <si>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様</t>
    <rPh sb="0" eb="1">
      <t>サマ</t>
    </rPh>
    <phoneticPr fontId="2"/>
  </si>
  <si>
    <t>電話：</t>
    <rPh sb="0" eb="2">
      <t>デンワ</t>
    </rPh>
    <phoneticPr fontId="2"/>
  </si>
  <si>
    <t>　単年度版　頒布</t>
    <rPh sb="1" eb="4">
      <t>タンネンド</t>
    </rPh>
    <rPh sb="4" eb="5">
      <t>バン</t>
    </rPh>
    <rPh sb="6" eb="8">
      <t>ハンプ</t>
    </rPh>
    <phoneticPr fontId="2"/>
  </si>
  <si>
    <t>●</t>
    <phoneticPr fontId="2"/>
  </si>
  <si>
    <t>品名</t>
    <rPh sb="0" eb="1">
      <t>シナ</t>
    </rPh>
    <rPh sb="1" eb="2">
      <t>メイ</t>
    </rPh>
    <phoneticPr fontId="2"/>
  </si>
  <si>
    <t>発行年月</t>
    <rPh sb="0" eb="2">
      <t>ハッコウ</t>
    </rPh>
    <rPh sb="2" eb="3">
      <t>ネン</t>
    </rPh>
    <rPh sb="3" eb="4">
      <t>ガツ</t>
    </rPh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</si>
  <si>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</si>
  <si>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ゼイコミ</t>
    </rPh>
    <rPh sb="2" eb="4">
      <t>カカク</t>
    </rPh>
    <phoneticPr fontId="2"/>
  </si>
  <si>
    <t>小計</t>
    <rPh sb="0" eb="2">
      <t>ショウケイ</t>
    </rPh>
    <phoneticPr fontId="2"/>
  </si>
  <si>
    <t>★</t>
    <phoneticPr fontId="2"/>
  </si>
  <si>
    <r>
      <t>森林インストラクター資格試験問題例集 H30準拠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</si>
  <si>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※</t>
    <phoneticPr fontId="2"/>
  </si>
  <si>
    <r>
      <t>森林インストラクター資格試験問題例集 H29準拠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</si>
  <si>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H30.3</t>
    <phoneticPr fontId="2"/>
  </si>
  <si>
    <r>
      <t>森林インストラクター資格試験問題例集 H28準拠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</si>
  <si>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H29.4</t>
    <phoneticPr fontId="2"/>
  </si>
  <si>
    <t>森林インストラクター資格試験問題例集 H27準拠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</si>
  <si>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H28.4</t>
    <phoneticPr fontId="2"/>
  </si>
  <si>
    <t>森林インストラクター資格試験問題例集 H26準拠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</si>
  <si>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H27.4</t>
    <phoneticPr fontId="2"/>
  </si>
  <si>
    <t>森林インストラクター資格試験問題例集 H25準拠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</si>
  <si>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H26.4</t>
    <phoneticPr fontId="2"/>
  </si>
  <si>
    <t>森林インストラクター資格試験問題例集 H24準拠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</si>
  <si>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H27.11</t>
    <phoneticPr fontId="2"/>
  </si>
  <si>
    <t>森林インストラクター資格試験問題例集 H23準拠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</si>
  <si>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H22準拠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</si>
  <si>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H27.11</t>
    <phoneticPr fontId="2"/>
  </si>
  <si>
    <t>森林インストラクター資格試験問題例集 H21準拠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</si>
  <si>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H29.4</t>
    <phoneticPr fontId="2"/>
  </si>
  <si>
    <t>森林インストラクター資格試験問題例集 H20準拠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</si>
  <si>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森林インストラクター資格試験問題例集 H19準拠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2"/>
  </si>
  <si>
    <t>H25.4</t>
    <phoneticPr fontId="2"/>
  </si>
  <si>
    <t>セット割引</t>
    <rPh sb="3" eb="5">
      <t>ワリビキ</t>
    </rPh>
    <phoneticPr fontId="2"/>
  </si>
  <si>
    <t>-</t>
    <phoneticPr fontId="2"/>
  </si>
  <si>
    <t>単品合計</t>
    <rPh sb="0" eb="2">
      <t>タンピン</t>
    </rPh>
    <rPh sb="2" eb="4">
      <t>ゴウケイ</t>
    </rPh>
    <phoneticPr fontId="2"/>
  </si>
  <si>
    <t>5冊セット</t>
    <rPh sb="1" eb="2">
      <t>サツ</t>
    </rPh>
    <phoneticPr fontId="2"/>
  </si>
  <si>
    <t>5冊まで300円、以降1冊ごとに60円追加</t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</si>
  <si>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</si>
  <si>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</si>
  <si>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※上記のとおり5冊セット（どのような組合せでも）でのご購入がお勧めです。</t>
    <phoneticPr fontId="2"/>
  </si>
  <si>
    <t>◎購入方法：下記の方法で代金を支払い、払込証明等の写しを添付し、申込書に記入して、メール・FAX・郵便等でお申込みください。書店様の場合、別途ご連絡ください。見積書・請求書・納品書が必要な場合、申込書欄外にご記入下さい。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</si>
  <si>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&lt;郵便局から&gt;</t>
    </r>
    <r>
      <rPr>
        <sz val="11"/>
        <color theme="1"/>
        <rFont val="ＭＳ Ｐゴシック"/>
        <family val="2"/>
        <charset val="128"/>
        <scheme val="minor"/>
      </rPr>
      <t>　・ゆうちょ総合口座から電信で送金する場合 
　　　　　　　　　　　ATM画面:「送金」→「記号・番号」で送金 　記号 10050　番号70020151
　　　　　　　　　　・払込取扱票を使用する場合 
　　　　　　　　　　　郵便振替口座: 00120-7-399272 　　　口座名義 :一般社団法人日本森林インストラクター協会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</si>
  <si>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&lt;他銀行から&gt;</t>
    </r>
    <r>
      <rPr>
        <sz val="11"/>
        <color theme="1"/>
        <rFont val="ＭＳ Ｐゴシック"/>
        <family val="2"/>
        <charset val="128"/>
        <scheme val="minor"/>
      </rPr>
      <t>　ゆうちょ銀行 〇〇八（ゼロゼロハチ）店  　(普通)　7002015
　　　　　　　　　　口座名義 :一般社団法人日本森林インストラクター協会</t>
    </r>
    <phoneticPr fontId="2"/>
  </si>
  <si>
    <t>H31.3</t>
    <phoneticPr fontId="2"/>
  </si>
  <si>
    <r>
      <t>28※～30※年準拠いずれかを含む5か年分</t>
    </r>
    <r>
      <rPr>
        <sz val="8"/>
        <color theme="1"/>
        <rFont val="Meiryo UI"/>
        <family val="3"/>
        <charset val="128"/>
      </rPr>
      <t>（★を入力）</t>
    </r>
    <rPh sb="24" eb="26">
      <t>ニュウリョク</t>
    </rPh>
    <phoneticPr fontId="2"/>
  </si>
  <si>
    <r>
      <t>28※～30※年準拠いずれも含まない5か年分</t>
    </r>
    <r>
      <rPr>
        <sz val="8"/>
        <color theme="1"/>
        <rFont val="Meiryo UI"/>
        <family val="3"/>
        <charset val="128"/>
      </rPr>
      <t>（●を入力）</t>
    </r>
    <rPh sb="25" eb="27">
      <t>ニュウリョク</t>
    </rPh>
    <phoneticPr fontId="2"/>
  </si>
  <si>
    <t>記号・冊数</t>
    <rPh sb="0" eb="2">
      <t>キゴウ</t>
    </rPh>
    <rPh sb="3" eb="5">
      <t>サツスウ</t>
    </rPh>
    <phoneticPr fontId="2"/>
  </si>
  <si>
    <t>送料（税込）</t>
    <rPh sb="0" eb="1">
      <t>ソウ</t>
    </rPh>
    <rPh sb="1" eb="2">
      <t>リョウ</t>
    </rPh>
    <rPh sb="3" eb="5">
      <t>ゼイコミ</t>
    </rPh>
    <phoneticPr fontId="2"/>
  </si>
  <si>
    <t>※セットにしたい年度にはH28～30※を含む場合は「★」を、いずれも含まない場合は「●」を必ず5冊単位で、
単年度での購入は冊数（数字）を「記号・冊数」セルに入力してください。
※「★」または「●」は、それぞれ5つ記号が入力されていないと計算されません。
※フォーム適用外の数量をお求めの場合は、PDFの申込書をご利用ください。</t>
    <rPh sb="20" eb="21">
      <t>フク</t>
    </rPh>
    <rPh sb="22" eb="24">
      <t>バアイ</t>
    </rPh>
    <rPh sb="34" eb="35">
      <t>フク</t>
    </rPh>
    <rPh sb="38" eb="40">
      <t>バアイ</t>
    </rPh>
    <rPh sb="45" eb="46">
      <t>カナラ</t>
    </rPh>
    <rPh sb="48" eb="49">
      <t>サツ</t>
    </rPh>
    <rPh sb="49" eb="51">
      <t>タンイ</t>
    </rPh>
    <rPh sb="70" eb="72">
      <t>キゴウ</t>
    </rPh>
    <rPh sb="73" eb="75">
      <t>サツスウ</t>
    </rPh>
    <rPh sb="79" eb="81">
      <t>ニュウリョク</t>
    </rPh>
    <rPh sb="107" eb="109">
      <t>キゴウ</t>
    </rPh>
    <rPh sb="110" eb="112">
      <t>ニュウリョク</t>
    </rPh>
    <rPh sb="119" eb="121">
      <t>ケイサン</t>
    </rPh>
    <rPh sb="133" eb="135">
      <t>テキヨウ</t>
    </rPh>
    <rPh sb="135" eb="136">
      <t>ガイ</t>
    </rPh>
    <rPh sb="137" eb="139">
      <t>スウリョウ</t>
    </rPh>
    <rPh sb="141" eb="142">
      <t>モト</t>
    </rPh>
    <rPh sb="144" eb="146">
      <t>バアイ</t>
    </rPh>
    <rPh sb="152" eb="154">
      <t>モウシコミ</t>
    </rPh>
    <rPh sb="154" eb="155">
      <t>ショ</t>
    </rPh>
    <rPh sb="157" eb="159">
      <t>リヨウ</t>
    </rPh>
    <phoneticPr fontId="2"/>
  </si>
  <si>
    <t>◎申込・連絡先　一般社団法人日本森林インストラクター協会
　住所：〒112-0004 東京都文京区後楽1-7-12 林友ビル６階
　TEL/FAX：03-5684-3890　メールアドレス：jim@shinrin-instructor.org
　URL：http://www.shinrin-instructor.org/index.html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</si>
</sst>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6" fillId="3" borderId="0" xfId="0" applyFont="1" applyFill="1">
      <alignment vertical="center"/>
    </xf>
    <xf numFmtId="38" fontId="6" fillId="3" borderId="0" xfId="1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8" fontId="8" fillId="5" borderId="8" xfId="1" applyFont="1" applyFill="1" applyBorder="1" applyAlignment="1">
      <alignment horizontal="center" vertical="center"/>
    </xf>
    <xf numFmtId="38" fontId="6" fillId="5" borderId="7" xfId="1" applyFont="1" applyFill="1" applyBorder="1" applyAlignment="1">
      <alignment horizontal="center" vertical="center"/>
    </xf>
    <xf numFmtId="38" fontId="6" fillId="5" borderId="10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38" fontId="6" fillId="3" borderId="13" xfId="1" applyFont="1" applyFill="1" applyBorder="1" applyAlignment="1">
      <alignment horizontal="center" vertical="center"/>
    </xf>
    <xf numFmtId="0" fontId="6" fillId="2" borderId="13" xfId="0" quotePrefix="1" applyNumberFormat="1" applyFont="1" applyFill="1" applyBorder="1" applyAlignment="1" applyProtection="1">
      <alignment horizontal="center" vertical="center"/>
      <protection locked="0"/>
    </xf>
    <xf numFmtId="6" fontId="6" fillId="3" borderId="14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38" fontId="11" fillId="3" borderId="18" xfId="1" applyFont="1" applyFill="1" applyBorder="1" applyAlignment="1">
      <alignment horizontal="center" vertical="center"/>
    </xf>
    <xf numFmtId="38" fontId="6" fillId="3" borderId="16" xfId="1" applyFont="1" applyFill="1" applyBorder="1" applyAlignment="1">
      <alignment horizontal="center" vertical="center"/>
    </xf>
    <xf numFmtId="6" fontId="6" fillId="3" borderId="19" xfId="1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6" fontId="6" fillId="0" borderId="25" xfId="1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/>
    </xf>
    <xf numFmtId="38" fontId="13" fillId="3" borderId="26" xfId="1" applyFont="1" applyFill="1" applyBorder="1" applyAlignment="1">
      <alignment horizontal="center" vertical="center"/>
    </xf>
    <xf numFmtId="38" fontId="6" fillId="3" borderId="26" xfId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38" fontId="13" fillId="3" borderId="16" xfId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38" fontId="6" fillId="0" borderId="2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6" fontId="6" fillId="3" borderId="35" xfId="1" applyNumberFormat="1" applyFont="1" applyFill="1" applyBorder="1" applyAlignment="1">
      <alignment horizontal="center" vertical="center"/>
    </xf>
    <xf numFmtId="9" fontId="6" fillId="3" borderId="36" xfId="2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6" fillId="3" borderId="22" xfId="1" applyFont="1" applyFill="1" applyBorder="1" applyAlignment="1">
      <alignment horizontal="center" vertical="center"/>
    </xf>
    <xf numFmtId="38" fontId="6" fillId="3" borderId="2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6" fontId="14" fillId="0" borderId="22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35</xdr:row>
      <xdr:rowOff>133350</xdr:rowOff>
    </xdr:from>
    <xdr:to>
      <xdr:col>6</xdr:col>
      <xdr:colOff>723900</xdr:colOff>
      <xdr:row>35</xdr:row>
      <xdr:rowOff>838200</xdr:rowOff>
    </xdr:to>
    <xdr:pic>
      <xdr:nvPicPr>
        <xdr:cNvPr id="2" name="図 1" descr="C:\Users\FIJ\AppData\Local\Microsoft\Windows\Temporary Internet Files\Content.IE5\TN2IZ5KU\QR_Code1551515555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0077450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L36"/>
  <sheetViews>
    <sheetView showZeros="0" tabSelected="1" topLeftCell="A7" workbookViewId="0">
      <selection activeCell="N28" sqref="N28"/>
    </sheetView>
  </sheetViews>
  <sheetFormatPr defaultRowHeight="13.5" x14ac:dyDescent="0.15"/>
  <cols>
    <col min="1" max="1" width="2" customWidth="1"/>
    <col min="2" max="2" width="45.5" bestFit="1" customWidth="1"/>
    <col min="3" max="3" width="12.625" customWidth="1"/>
    <col min="4" max="4" width="7.75" style="53" customWidth="1"/>
    <col min="5" max="5" width="8.625" style="53" customWidth="1"/>
    <col min="6" max="6" width="9.625" customWidth="1"/>
    <col min="7" max="7" width="11.75" style="53" customWidth="1"/>
    <col min="8" max="8" width="6.125" customWidth="1"/>
    <col min="9" max="9" width="5.625" hidden="1" customWidth="1"/>
    <col min="10" max="12" width="0" hidden="1" customWidth="1"/>
  </cols>
  <sheetData>
    <row r="1" spans="1:12" ht="21.75" customHeight="1" x14ac:dyDescent="0.15">
      <c r="B1" s="56" t="s">
        <v>0</v>
      </c>
      <c r="C1" s="57"/>
      <c r="D1" s="57"/>
      <c r="E1" s="57"/>
      <c r="F1" s="57"/>
      <c r="G1" s="57"/>
    </row>
    <row r="2" spans="1:12" x14ac:dyDescent="0.15">
      <c r="B2" s="1"/>
      <c r="C2" s="1"/>
      <c r="D2" s="1"/>
      <c r="E2" s="1"/>
      <c r="F2" s="58">
        <f ca="1">TODAY()</f>
        <v>43551</v>
      </c>
      <c r="G2" s="58"/>
    </row>
    <row r="3" spans="1:12" x14ac:dyDescent="0.15">
      <c r="B3" s="2" t="s">
        <v>1</v>
      </c>
      <c r="C3" s="1"/>
      <c r="D3" s="1"/>
      <c r="E3" s="1"/>
      <c r="F3" s="3"/>
      <c r="G3" s="3"/>
    </row>
    <row r="4" spans="1:12" ht="23.25" customHeight="1" x14ac:dyDescent="0.15">
      <c r="B4" s="59" t="s">
        <v>2</v>
      </c>
      <c r="C4" s="59"/>
      <c r="D4" s="59"/>
      <c r="E4" s="59"/>
      <c r="F4" s="59"/>
      <c r="G4" s="59"/>
    </row>
    <row r="5" spans="1:12" ht="23.25" customHeight="1" x14ac:dyDescent="0.15">
      <c r="B5" s="4" t="s">
        <v>3</v>
      </c>
      <c r="C5" s="5" t="s">
        <v>4</v>
      </c>
      <c r="D5" s="1"/>
      <c r="E5" s="1"/>
      <c r="F5" s="1"/>
      <c r="G5" s="1"/>
    </row>
    <row r="6" spans="1:12" ht="21" customHeight="1" x14ac:dyDescent="0.15">
      <c r="B6" s="6"/>
      <c r="C6" s="6"/>
      <c r="D6" s="7" t="s">
        <v>5</v>
      </c>
      <c r="E6" s="60"/>
      <c r="F6" s="60"/>
      <c r="G6" s="60"/>
    </row>
    <row r="7" spans="1:12" ht="6.75" customHeight="1" thickBot="1" x14ac:dyDescent="0.2">
      <c r="A7" s="8"/>
      <c r="B7" s="8"/>
      <c r="C7" s="8"/>
      <c r="D7" s="9"/>
      <c r="E7" s="9"/>
      <c r="F7" s="8"/>
      <c r="G7" s="9"/>
      <c r="H7" s="8"/>
      <c r="I7" s="8"/>
    </row>
    <row r="8" spans="1:12" ht="19.5" x14ac:dyDescent="0.15">
      <c r="A8" s="8"/>
      <c r="B8" s="61" t="s">
        <v>6</v>
      </c>
      <c r="C8" s="62"/>
      <c r="D8" s="62"/>
      <c r="E8" s="62"/>
      <c r="F8" s="62"/>
      <c r="G8" s="63"/>
      <c r="H8" s="10"/>
      <c r="I8" s="11"/>
      <c r="J8" t="s">
        <v>7</v>
      </c>
      <c r="K8">
        <v>1</v>
      </c>
      <c r="L8">
        <v>300</v>
      </c>
    </row>
    <row r="9" spans="1:12" ht="21" customHeight="1" x14ac:dyDescent="0.15">
      <c r="A9" s="8"/>
      <c r="B9" s="12" t="s">
        <v>8</v>
      </c>
      <c r="C9" s="13" t="s">
        <v>9</v>
      </c>
      <c r="D9" s="14" t="s">
        <v>10</v>
      </c>
      <c r="E9" s="15" t="s">
        <v>11</v>
      </c>
      <c r="F9" s="76" t="s">
        <v>50</v>
      </c>
      <c r="G9" s="16" t="s">
        <v>12</v>
      </c>
      <c r="H9" s="17"/>
      <c r="I9" s="8"/>
      <c r="J9" t="s">
        <v>13</v>
      </c>
      <c r="K9">
        <v>2</v>
      </c>
      <c r="L9">
        <v>300</v>
      </c>
    </row>
    <row r="10" spans="1:12" ht="21.75" customHeight="1" x14ac:dyDescent="0.15">
      <c r="A10" s="8"/>
      <c r="B10" s="18" t="s">
        <v>14</v>
      </c>
      <c r="C10" s="19" t="s">
        <v>47</v>
      </c>
      <c r="D10" s="20">
        <v>750</v>
      </c>
      <c r="E10" s="21">
        <f t="shared" ref="E10:E21" si="0">ROUND(D10*(1+$C$26),0)</f>
        <v>810</v>
      </c>
      <c r="F10" s="22"/>
      <c r="G10" s="23">
        <f>E10*F10</f>
        <v>0</v>
      </c>
      <c r="H10" s="24" t="s">
        <v>15</v>
      </c>
      <c r="I10" s="8"/>
      <c r="J10">
        <v>1</v>
      </c>
      <c r="K10">
        <v>3</v>
      </c>
      <c r="L10">
        <v>300</v>
      </c>
    </row>
    <row r="11" spans="1:12" ht="21.75" customHeight="1" x14ac:dyDescent="0.15">
      <c r="A11" s="8"/>
      <c r="B11" s="25" t="s">
        <v>16</v>
      </c>
      <c r="C11" s="26" t="s">
        <v>17</v>
      </c>
      <c r="D11" s="20">
        <v>741</v>
      </c>
      <c r="E11" s="21">
        <f t="shared" si="0"/>
        <v>800</v>
      </c>
      <c r="F11" s="22"/>
      <c r="G11" s="23">
        <f t="shared" ref="G11:G20" si="1">E11*F11</f>
        <v>0</v>
      </c>
      <c r="H11" s="24" t="s">
        <v>15</v>
      </c>
      <c r="I11" s="8"/>
      <c r="J11">
        <v>2</v>
      </c>
      <c r="K11">
        <v>4</v>
      </c>
      <c r="L11">
        <v>300</v>
      </c>
    </row>
    <row r="12" spans="1:12" ht="21.75" customHeight="1" x14ac:dyDescent="0.15">
      <c r="A12" s="8"/>
      <c r="B12" s="25" t="s">
        <v>18</v>
      </c>
      <c r="C12" s="26" t="s">
        <v>19</v>
      </c>
      <c r="D12" s="20">
        <v>741</v>
      </c>
      <c r="E12" s="21">
        <f t="shared" si="0"/>
        <v>800</v>
      </c>
      <c r="F12" s="22"/>
      <c r="G12" s="23">
        <f t="shared" si="1"/>
        <v>0</v>
      </c>
      <c r="H12" s="24" t="s">
        <v>15</v>
      </c>
      <c r="I12" s="8"/>
      <c r="J12">
        <v>3</v>
      </c>
      <c r="K12">
        <v>5</v>
      </c>
      <c r="L12">
        <v>300</v>
      </c>
    </row>
    <row r="13" spans="1:12" ht="21.75" customHeight="1" x14ac:dyDescent="0.15">
      <c r="A13" s="8"/>
      <c r="B13" s="25" t="s">
        <v>20</v>
      </c>
      <c r="C13" s="26" t="s">
        <v>21</v>
      </c>
      <c r="D13" s="20">
        <v>741</v>
      </c>
      <c r="E13" s="21">
        <f t="shared" si="0"/>
        <v>800</v>
      </c>
      <c r="F13" s="22"/>
      <c r="G13" s="23">
        <f t="shared" si="1"/>
        <v>0</v>
      </c>
      <c r="H13" s="17"/>
      <c r="I13" s="8"/>
      <c r="J13">
        <v>4</v>
      </c>
      <c r="K13">
        <v>6</v>
      </c>
      <c r="L13">
        <f>$L$12+(K13-$K$12)*60</f>
        <v>360</v>
      </c>
    </row>
    <row r="14" spans="1:12" ht="22.15" customHeight="1" x14ac:dyDescent="0.15">
      <c r="A14" s="8"/>
      <c r="B14" s="25" t="s">
        <v>22</v>
      </c>
      <c r="C14" s="26" t="s">
        <v>23</v>
      </c>
      <c r="D14" s="20">
        <v>741</v>
      </c>
      <c r="E14" s="21">
        <f t="shared" si="0"/>
        <v>800</v>
      </c>
      <c r="F14" s="22"/>
      <c r="G14" s="23">
        <f t="shared" si="1"/>
        <v>0</v>
      </c>
      <c r="H14" s="27"/>
      <c r="I14" s="8"/>
      <c r="J14">
        <v>5</v>
      </c>
      <c r="K14">
        <v>7</v>
      </c>
      <c r="L14">
        <f t="shared" ref="L14:L22" si="2">$L$12+(K14-$K$12)*60</f>
        <v>420</v>
      </c>
    </row>
    <row r="15" spans="1:12" ht="22.15" customHeight="1" x14ac:dyDescent="0.15">
      <c r="A15" s="8"/>
      <c r="B15" s="25" t="s">
        <v>24</v>
      </c>
      <c r="C15" s="26" t="s">
        <v>25</v>
      </c>
      <c r="D15" s="20">
        <v>741</v>
      </c>
      <c r="E15" s="21">
        <f t="shared" si="0"/>
        <v>800</v>
      </c>
      <c r="F15" s="22"/>
      <c r="G15" s="23">
        <f t="shared" si="1"/>
        <v>0</v>
      </c>
      <c r="H15" s="27"/>
      <c r="I15" s="8"/>
      <c r="J15">
        <v>6</v>
      </c>
      <c r="K15">
        <v>8</v>
      </c>
      <c r="L15">
        <f t="shared" si="2"/>
        <v>480</v>
      </c>
    </row>
    <row r="16" spans="1:12" ht="22.15" customHeight="1" x14ac:dyDescent="0.15">
      <c r="A16" s="8"/>
      <c r="B16" s="25" t="s">
        <v>26</v>
      </c>
      <c r="C16" s="26" t="s">
        <v>27</v>
      </c>
      <c r="D16" s="20">
        <v>741</v>
      </c>
      <c r="E16" s="21">
        <f t="shared" si="0"/>
        <v>800</v>
      </c>
      <c r="F16" s="22"/>
      <c r="G16" s="23">
        <f t="shared" si="1"/>
        <v>0</v>
      </c>
      <c r="H16" s="27"/>
      <c r="I16" s="8"/>
      <c r="J16">
        <v>7</v>
      </c>
      <c r="K16">
        <v>9</v>
      </c>
      <c r="L16">
        <f t="shared" si="2"/>
        <v>540</v>
      </c>
    </row>
    <row r="17" spans="1:12" ht="22.15" customHeight="1" x14ac:dyDescent="0.15">
      <c r="A17" s="8"/>
      <c r="B17" s="25" t="s">
        <v>28</v>
      </c>
      <c r="C17" s="26" t="s">
        <v>27</v>
      </c>
      <c r="D17" s="20">
        <v>741</v>
      </c>
      <c r="E17" s="21">
        <f t="shared" si="0"/>
        <v>800</v>
      </c>
      <c r="F17" s="22"/>
      <c r="G17" s="23">
        <f t="shared" si="1"/>
        <v>0</v>
      </c>
      <c r="H17" s="27"/>
      <c r="I17" s="8"/>
      <c r="J17">
        <v>8</v>
      </c>
      <c r="K17">
        <v>10</v>
      </c>
      <c r="L17">
        <f t="shared" si="2"/>
        <v>600</v>
      </c>
    </row>
    <row r="18" spans="1:12" ht="22.15" customHeight="1" x14ac:dyDescent="0.15">
      <c r="A18" s="8"/>
      <c r="B18" s="25" t="s">
        <v>29</v>
      </c>
      <c r="C18" s="28" t="s">
        <v>30</v>
      </c>
      <c r="D18" s="20">
        <v>741</v>
      </c>
      <c r="E18" s="21">
        <f t="shared" si="0"/>
        <v>800</v>
      </c>
      <c r="F18" s="22"/>
      <c r="G18" s="23">
        <f t="shared" si="1"/>
        <v>0</v>
      </c>
      <c r="H18" s="27"/>
      <c r="I18" s="8"/>
      <c r="J18">
        <v>9</v>
      </c>
      <c r="K18">
        <v>11</v>
      </c>
      <c r="L18">
        <f t="shared" si="2"/>
        <v>660</v>
      </c>
    </row>
    <row r="19" spans="1:12" ht="22.15" customHeight="1" x14ac:dyDescent="0.15">
      <c r="A19" s="8"/>
      <c r="B19" s="25" t="s">
        <v>31</v>
      </c>
      <c r="C19" s="28" t="s">
        <v>32</v>
      </c>
      <c r="D19" s="20">
        <v>741</v>
      </c>
      <c r="E19" s="21">
        <f t="shared" si="0"/>
        <v>800</v>
      </c>
      <c r="F19" s="22"/>
      <c r="G19" s="23">
        <f t="shared" si="1"/>
        <v>0</v>
      </c>
      <c r="H19" s="27"/>
      <c r="I19" s="8"/>
      <c r="J19">
        <v>10</v>
      </c>
      <c r="K19">
        <v>12</v>
      </c>
      <c r="L19">
        <f t="shared" si="2"/>
        <v>720</v>
      </c>
    </row>
    <row r="20" spans="1:12" ht="22.15" customHeight="1" x14ac:dyDescent="0.15">
      <c r="A20" s="8"/>
      <c r="B20" s="25" t="s">
        <v>33</v>
      </c>
      <c r="C20" s="28" t="s">
        <v>32</v>
      </c>
      <c r="D20" s="20">
        <v>741</v>
      </c>
      <c r="E20" s="21">
        <f t="shared" si="0"/>
        <v>800</v>
      </c>
      <c r="F20" s="22"/>
      <c r="G20" s="23">
        <f t="shared" si="1"/>
        <v>0</v>
      </c>
      <c r="H20" s="27"/>
      <c r="I20" s="8"/>
      <c r="K20">
        <v>13</v>
      </c>
      <c r="L20">
        <f t="shared" si="2"/>
        <v>780</v>
      </c>
    </row>
    <row r="21" spans="1:12" ht="22.15" customHeight="1" thickBot="1" x14ac:dyDescent="0.2">
      <c r="A21" s="8"/>
      <c r="B21" s="29" t="s">
        <v>34</v>
      </c>
      <c r="C21" s="30" t="s">
        <v>35</v>
      </c>
      <c r="D21" s="31">
        <v>741</v>
      </c>
      <c r="E21" s="32">
        <f t="shared" si="0"/>
        <v>800</v>
      </c>
      <c r="F21" s="22"/>
      <c r="G21" s="33">
        <f>E21*F21</f>
        <v>0</v>
      </c>
      <c r="H21" s="27"/>
      <c r="I21" s="8"/>
      <c r="K21">
        <v>14</v>
      </c>
      <c r="L21">
        <f t="shared" si="2"/>
        <v>840</v>
      </c>
    </row>
    <row r="22" spans="1:12" ht="22.15" customHeight="1" thickTop="1" thickBot="1" x14ac:dyDescent="0.2">
      <c r="A22" s="8"/>
      <c r="B22" s="34" t="s">
        <v>36</v>
      </c>
      <c r="C22" s="35" t="s">
        <v>37</v>
      </c>
      <c r="D22" s="54" t="s">
        <v>38</v>
      </c>
      <c r="E22" s="55"/>
      <c r="F22" s="36">
        <f>SUM(F10:F21)</f>
        <v>0</v>
      </c>
      <c r="G22" s="37">
        <f>SUM(G10:G21)</f>
        <v>0</v>
      </c>
      <c r="H22" s="27"/>
      <c r="I22" s="8"/>
      <c r="K22">
        <v>15</v>
      </c>
      <c r="L22">
        <f t="shared" si="2"/>
        <v>900</v>
      </c>
    </row>
    <row r="23" spans="1:12" ht="22.15" customHeight="1" x14ac:dyDescent="0.15">
      <c r="A23" s="8"/>
      <c r="B23" s="38" t="s">
        <v>48</v>
      </c>
      <c r="C23" s="39" t="s">
        <v>39</v>
      </c>
      <c r="D23" s="40">
        <v>2037</v>
      </c>
      <c r="E23" s="41">
        <f>ROUND(D23*(1+$C$26),1)</f>
        <v>2200</v>
      </c>
      <c r="F23" s="42" t="str">
        <f>IF(OR(ISTEXT(F10),ISTEXT(F11),ISTEXT(F12)),IF(COUNTIF($F$10:$F$21,"★")=5,1),"")</f>
        <v/>
      </c>
      <c r="G23" s="43">
        <f>E23*F23</f>
        <v>0</v>
      </c>
      <c r="H23" s="27"/>
      <c r="I23" s="8"/>
      <c r="K23">
        <v>0</v>
      </c>
      <c r="L23">
        <v>0</v>
      </c>
    </row>
    <row r="24" spans="1:12" ht="21.75" customHeight="1" thickBot="1" x14ac:dyDescent="0.2">
      <c r="A24" s="8"/>
      <c r="B24" s="44" t="s">
        <v>49</v>
      </c>
      <c r="C24" s="28" t="s">
        <v>39</v>
      </c>
      <c r="D24" s="45">
        <v>1852</v>
      </c>
      <c r="E24" s="32">
        <f>ROUND(D24*(1+$C$26),1)</f>
        <v>2000.2</v>
      </c>
      <c r="F24" s="46" t="str">
        <f>IF(COUNTIF($F$13:$F$21,"●")=5,1,"")</f>
        <v/>
      </c>
      <c r="G24" s="47">
        <f>E24*F24</f>
        <v>0</v>
      </c>
      <c r="H24" s="27"/>
      <c r="I24" s="8"/>
      <c r="J24" s="48"/>
    </row>
    <row r="25" spans="1:12" ht="19.5" customHeight="1" thickBot="1" x14ac:dyDescent="0.2">
      <c r="A25" s="8"/>
      <c r="B25" s="49" t="s">
        <v>51</v>
      </c>
      <c r="C25" s="69" t="s">
        <v>40</v>
      </c>
      <c r="D25" s="70"/>
      <c r="E25" s="71"/>
      <c r="F25" s="50">
        <f>SUM(F22,F23*5,F24*5)</f>
        <v>0</v>
      </c>
      <c r="G25" s="51">
        <f>VLOOKUP(F25,$K:$L,2,FALSE)</f>
        <v>0</v>
      </c>
      <c r="H25" s="27"/>
      <c r="I25" s="8"/>
      <c r="J25" t="str">
        <f>IF(F10=5,1,"")</f>
        <v/>
      </c>
    </row>
    <row r="26" spans="1:12" ht="19.5" customHeight="1" thickTop="1" thickBot="1" x14ac:dyDescent="0.2">
      <c r="A26" s="8"/>
      <c r="B26" s="49" t="s">
        <v>41</v>
      </c>
      <c r="C26" s="52">
        <v>0.08</v>
      </c>
      <c r="D26" s="72" t="s">
        <v>42</v>
      </c>
      <c r="E26" s="73"/>
      <c r="F26" s="74">
        <f>SUM(G22:G25)</f>
        <v>0</v>
      </c>
      <c r="G26" s="75"/>
      <c r="H26" s="27"/>
      <c r="I26" s="8"/>
    </row>
    <row r="28" spans="1:12" x14ac:dyDescent="0.15">
      <c r="B28" t="s">
        <v>43</v>
      </c>
    </row>
    <row r="29" spans="1:12" ht="63.75" customHeight="1" x14ac:dyDescent="0.15">
      <c r="B29" s="65" t="s">
        <v>52</v>
      </c>
      <c r="C29" s="65"/>
      <c r="D29" s="65"/>
      <c r="E29" s="65"/>
      <c r="F29" s="65"/>
      <c r="G29" s="65"/>
    </row>
    <row r="31" spans="1:12" ht="46.5" customHeight="1" x14ac:dyDescent="0.15">
      <c r="B31" s="65" t="s">
        <v>44</v>
      </c>
      <c r="C31" s="65"/>
      <c r="D31" s="65"/>
      <c r="E31" s="65"/>
      <c r="F31" s="65"/>
      <c r="G31" s="65"/>
    </row>
    <row r="33" spans="2:7" ht="58.5" customHeight="1" x14ac:dyDescent="0.15">
      <c r="B33" s="64" t="s">
        <v>45</v>
      </c>
      <c r="C33" s="65"/>
      <c r="D33" s="65"/>
      <c r="E33" s="65"/>
      <c r="F33" s="65"/>
      <c r="G33" s="65"/>
    </row>
    <row r="34" spans="2:7" ht="40.5" customHeight="1" x14ac:dyDescent="0.15">
      <c r="B34" s="64" t="s">
        <v>46</v>
      </c>
      <c r="C34" s="65"/>
      <c r="D34" s="65"/>
      <c r="E34" s="65"/>
      <c r="F34" s="65"/>
      <c r="G34" s="65"/>
    </row>
    <row r="36" spans="2:7" ht="75.75" customHeight="1" x14ac:dyDescent="0.15">
      <c r="B36" s="66" t="s">
        <v>53</v>
      </c>
      <c r="C36" s="67"/>
      <c r="D36" s="67"/>
      <c r="E36" s="67"/>
      <c r="F36" s="67"/>
      <c r="G36" s="68"/>
    </row>
  </sheetData>
  <sheetProtection sheet="1" objects="1" scenarios="1"/>
  <mergeCells count="14">
    <mergeCell ref="B34:G34"/>
    <mergeCell ref="B36:G36"/>
    <mergeCell ref="C25:E25"/>
    <mergeCell ref="D26:E26"/>
    <mergeCell ref="F26:G26"/>
    <mergeCell ref="B29:G29"/>
    <mergeCell ref="B31:G31"/>
    <mergeCell ref="B33:G33"/>
    <mergeCell ref="D22:E22"/>
    <mergeCell ref="B1:G1"/>
    <mergeCell ref="F2:G2"/>
    <mergeCell ref="B4:G4"/>
    <mergeCell ref="E6:G6"/>
    <mergeCell ref="B8:G8"/>
  </mergeCells>
  <phoneticPr fontId="2"/>
  <dataValidations count="3">
    <dataValidation type="list" allowBlank="1" showInputMessage="1" showErrorMessage="1" sqref="F10:F12">
      <formula1>$J$9:$J$19</formula1>
    </dataValidation>
    <dataValidation type="list" allowBlank="1" showInputMessage="1" showErrorMessage="1" sqref="F13:F21">
      <formula1>$J$8:$J$19</formula1>
    </dataValidation>
    <dataValidation type="list" allowBlank="1" showInputMessage="1" showErrorMessage="1" sqref="C26">
      <formula1>"0.08,0.1"</formula1>
    </dataValidation>
  </dataValidations>
  <pageMargins left="0.35" right="0.35" top="0.36" bottom="0.28000000000000003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</dc:creator>
  <cp:lastModifiedBy>FIJ</cp:lastModifiedBy>
  <cp:lastPrinted>2019-03-27T02:18:40Z</cp:lastPrinted>
  <dcterms:created xsi:type="dcterms:W3CDTF">2019-03-20T02:30:16Z</dcterms:created>
  <dcterms:modified xsi:type="dcterms:W3CDTF">2019-03-27T02:25:51Z</dcterms:modified>
</cp:coreProperties>
</file>