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L:\homepage（仮）\mondai\"/>
    </mc:Choice>
  </mc:AlternateContent>
  <xr:revisionPtr revIDLastSave="0" documentId="8_{530A814D-36A6-4382-B088-4B95166F1352}" xr6:coauthVersionLast="47" xr6:coauthVersionMax="47" xr10:uidLastSave="{00000000-0000-0000-0000-000000000000}"/>
  <bookViews>
    <workbookView xWindow="-120" yWindow="-120" windowWidth="29040" windowHeight="15720" xr2:uid="{83B50916-5EA5-47C0-BF10-0C4EE29E7AF8}"/>
  </bookViews>
  <sheets>
    <sheet name="計算シート" sheetId="1" r:id="rId1"/>
  </sheets>
  <definedNames>
    <definedName name="_xlnm.Print_Area" localSheetId="0">計算シート!$A$1:$G$41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F30" i="1"/>
  <c r="E30" i="1"/>
  <c r="F29" i="1"/>
  <c r="F31" i="1" s="1"/>
  <c r="G31" i="1" s="1"/>
  <c r="E29" i="1"/>
  <c r="R28" i="1"/>
  <c r="F28" i="1"/>
  <c r="R27" i="1"/>
  <c r="E27" i="1"/>
  <c r="R26" i="1"/>
  <c r="O26" i="1"/>
  <c r="E26" i="1"/>
  <c r="R25" i="1"/>
  <c r="E25" i="1"/>
  <c r="R24" i="1"/>
  <c r="E24" i="1"/>
  <c r="R23" i="1"/>
  <c r="E23" i="1"/>
  <c r="R22" i="1"/>
  <c r="E22" i="1"/>
  <c r="R21" i="1"/>
  <c r="E21" i="1"/>
  <c r="R20" i="1"/>
  <c r="E20" i="1"/>
  <c r="R19" i="1"/>
  <c r="E19" i="1"/>
  <c r="R18" i="1"/>
  <c r="E18" i="1"/>
  <c r="R17" i="1"/>
  <c r="E17" i="1"/>
  <c r="R16" i="1"/>
  <c r="E16" i="1"/>
  <c r="R15" i="1"/>
  <c r="R14" i="1"/>
  <c r="E14" i="1"/>
  <c r="E13" i="1"/>
  <c r="E12" i="1"/>
  <c r="E11" i="1"/>
  <c r="E10" i="1"/>
  <c r="G28" i="1" l="1"/>
  <c r="F32" i="1" s="1"/>
  <c r="G30" i="1"/>
  <c r="G29" i="1"/>
</calcChain>
</file>

<file path=xl/sharedStrings.xml><?xml version="1.0" encoding="utf-8"?>
<sst xmlns="http://schemas.openxmlformats.org/spreadsheetml/2006/main" count="57" uniqueCount="51">
  <si>
    <t>森林インストラクター資格試験問題例集　申込書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19" eb="21">
      <t>モウシコミ</t>
    </rPh>
    <rPh sb="21" eb="22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</si>
  <si>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</si>
  <si>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〒　　　　　　　　　　</t>
    <phoneticPr fontId="2"/>
  </si>
  <si>
    <t>住所：</t>
    <rPh sb="0" eb="2">
      <t>ジュウショ</t>
    </rPh>
    <phoneticPr fontId="2"/>
  </si>
  <si>
    <t>氏名：</t>
    <rPh sb="0" eb="2">
      <t>シメイ</t>
    </rPh>
    <phoneticPr fontId="2"/>
  </si>
  <si>
    <t>様</t>
    <rPh sb="0" eb="1">
      <t>サマ</t>
    </rPh>
    <phoneticPr fontId="2"/>
  </si>
  <si>
    <t>電話：</t>
    <rPh sb="0" eb="2">
      <t>デンワ</t>
    </rPh>
    <phoneticPr fontId="2"/>
  </si>
  <si>
    <t>　単年度版　頒布</t>
    <rPh sb="1" eb="4">
      <t>タンネンド</t>
    </rPh>
    <rPh sb="4" eb="5">
      <t>バン</t>
    </rPh>
    <rPh sb="6" eb="8">
      <t>ハンプ</t>
    </rPh>
    <phoneticPr fontId="2"/>
  </si>
  <si>
    <t>品名</t>
    <rPh sb="0" eb="1">
      <t>シナ</t>
    </rPh>
    <rPh sb="1" eb="2">
      <t>メイ</t>
    </rPh>
    <phoneticPr fontId="2"/>
  </si>
  <si>
    <t>発行年月</t>
    <rPh sb="0" eb="2">
      <t>ハッコウ</t>
    </rPh>
    <rPh sb="2" eb="3">
      <t>ネン</t>
    </rPh>
    <rPh sb="3" eb="4">
      <t>ガツ</t>
    </rPh>
    <phoneticPr fontId="2"/>
  </si>
  <si>
    <t>本体価格</t>
    <rPh sb="0" eb="2">
      <t>ホンタイ</t>
    </rPh>
    <rPh sb="2" eb="4">
      <t>カカク</t>
    </rPh>
    <phoneticPr fontId="2"/>
  </si>
  <si>
    <t>税込価格</t>
    <rPh sb="0" eb="2">
      <t>ゼイコミ</t>
    </rPh>
    <rPh sb="2" eb="4">
      <t>カカク</t>
    </rPh>
    <phoneticPr fontId="2"/>
  </si>
  <si>
    <t>数量・記号</t>
    <rPh sb="0" eb="2">
      <t>スウリョウ</t>
    </rPh>
    <rPh sb="3" eb="5">
      <t>キゴウ</t>
    </rPh>
    <phoneticPr fontId="2"/>
  </si>
  <si>
    <t>小計</t>
    <rPh sb="0" eb="2">
      <t>ショウケイ</t>
    </rPh>
    <phoneticPr fontId="2"/>
  </si>
  <si>
    <t>●</t>
    <phoneticPr fontId="2"/>
  </si>
  <si>
    <r>
      <t>森林インストラクター資格試験問題例集 2024準拠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2"/>
  </si>
  <si>
    <t>※</t>
    <phoneticPr fontId="2"/>
  </si>
  <si>
    <t>★</t>
    <phoneticPr fontId="2"/>
  </si>
  <si>
    <r>
      <t>森林インストラクター資格試験問題例集 2023準拠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2"/>
  </si>
  <si>
    <r>
      <t>森林インストラクター資格試験問題例集 2022準拠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2"/>
  </si>
  <si>
    <r>
      <t>森林インストラクター資格試験問題例集 2021準拠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2"/>
  </si>
  <si>
    <r>
      <t>森林インストラクター資格試験問題例集 2020準拠</t>
    </r>
    <r>
      <rPr>
        <sz val="11"/>
        <color rgb="FFFF0000"/>
        <rFont val="Meiryo UI"/>
        <family val="3"/>
        <charset val="128"/>
      </rPr>
      <t>※</t>
    </r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2"/>
  </si>
  <si>
    <t>森林インストラクター資格試験問題例集 2019準拠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3" eb="25">
      <t>ジュンキョ</t>
    </rPh>
    <phoneticPr fontId="2"/>
  </si>
  <si>
    <t>森林インストラクター資格試験問題例集 H30準拠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</si>
  <si>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H29準拠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</si>
  <si>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H28準拠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</si>
  <si>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H27準拠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</si>
  <si>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H26準拠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</si>
  <si>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H25準拠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</si>
  <si>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H24準拠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</si>
  <si>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H23準拠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</si>
  <si>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H22準拠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</si>
  <si>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H21準拠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</si>
  <si>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H20準拠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</si>
  <si>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森林インストラクター資格試験問題例集 H19準拠</t>
    <rPh sb="0" eb="2">
      <t>シンリン</t>
    </rPh>
    <rPh sb="10" eb="12">
      <t>シカク</t>
    </rPh>
    <rPh sb="12" eb="14">
      <t>シケン</t>
    </rPh>
    <rPh sb="14" eb="16">
      <t>モンダイ</t>
    </rPh>
    <rPh sb="16" eb="17">
      <t>レイ</t>
    </rPh>
    <rPh sb="17" eb="18">
      <t>シュウ</t>
    </rPh>
    <rPh sb="22" eb="24">
      <t>ジュンキョ</t>
    </rPh>
    <phoneticPr fontId="2"/>
  </si>
  <si>
    <t>セット割引</t>
    <rPh sb="3" eb="5">
      <t>ワリビキ</t>
    </rPh>
    <phoneticPr fontId="2"/>
  </si>
  <si>
    <t>-</t>
    <phoneticPr fontId="2"/>
  </si>
  <si>
    <t>単品合計</t>
    <rPh sb="0" eb="2">
      <t>タンピン</t>
    </rPh>
    <rPh sb="2" eb="4">
      <t>ゴウケイ</t>
    </rPh>
    <phoneticPr fontId="2"/>
  </si>
  <si>
    <r>
      <t>2020～2024年準拠</t>
    </r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いずれかを含む5か年分</t>
    </r>
    <r>
      <rPr>
        <sz val="10"/>
        <color theme="1"/>
        <rFont val="Meiryo UI"/>
        <family val="3"/>
        <charset val="128"/>
      </rPr>
      <t>（★）</t>
    </r>
    <phoneticPr fontId="2"/>
  </si>
  <si>
    <t>5冊セット</t>
    <rPh sb="1" eb="2">
      <t>サツ</t>
    </rPh>
    <phoneticPr fontId="2"/>
  </si>
  <si>
    <r>
      <t>2020～2024年準拠</t>
    </r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いずれも含まない5か年分</t>
    </r>
    <r>
      <rPr>
        <sz val="10"/>
        <color theme="1"/>
        <rFont val="Meiryo UI"/>
        <family val="3"/>
        <charset val="128"/>
      </rPr>
      <t>（●）</t>
    </r>
    <phoneticPr fontId="2"/>
  </si>
  <si>
    <t>送料（税込）</t>
    <rPh sb="0" eb="1">
      <t>ソウ</t>
    </rPh>
    <rPh sb="1" eb="2">
      <t>リョウ</t>
    </rPh>
    <rPh sb="3" eb="5">
      <t>ゼイコミ</t>
    </rPh>
    <phoneticPr fontId="2"/>
  </si>
  <si>
    <t>5冊まで300円、以降1冊ごとに60円追加</t>
    <phoneticPr fontId="2"/>
  </si>
  <si>
    <t>税率</t>
    <rPh sb="0" eb="2">
      <t>ゼイリツ</t>
    </rPh>
    <phoneticPr fontId="2"/>
  </si>
  <si>
    <t>合計</t>
    <rPh sb="0" eb="2">
      <t>ゴウケイ</t>
    </rPh>
    <phoneticPr fontId="2"/>
  </si>
  <si>
    <t>※5冊セット（どのような組合せでも）でのご購入がお勧めです。</t>
    <phoneticPr fontId="2"/>
  </si>
  <si>
    <r>
      <t>※セット購入の場合、2020～2024</t>
    </r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を含む場合は「★」を、いずれも含まない場合は「●」を必ず5冊単位で、
単年度（5年度未満、単年度を複数冊）での購入は冊数（数字）を「数量・記号」欄に入力してください。
※「★」または「●」は、それぞれ5つ記号が入力されていないと計算されません。</t>
    </r>
    <rPh sb="4" eb="6">
      <t>コウニュウ</t>
    </rPh>
    <rPh sb="7" eb="9">
      <t>バアイ</t>
    </rPh>
    <rPh sb="21" eb="22">
      <t>フク</t>
    </rPh>
    <rPh sb="23" eb="25">
      <t>バアイ</t>
    </rPh>
    <rPh sb="35" eb="36">
      <t>フク</t>
    </rPh>
    <rPh sb="39" eb="41">
      <t>バアイ</t>
    </rPh>
    <rPh sb="46" eb="47">
      <t>カナラ</t>
    </rPh>
    <rPh sb="49" eb="50">
      <t>サツ</t>
    </rPh>
    <rPh sb="50" eb="52">
      <t>タンイ</t>
    </rPh>
    <rPh sb="60" eb="61">
      <t>ネン</t>
    </rPh>
    <rPh sb="61" eb="62">
      <t>ド</t>
    </rPh>
    <rPh sb="62" eb="64">
      <t>ミマン</t>
    </rPh>
    <rPh sb="65" eb="68">
      <t>タンネンド</t>
    </rPh>
    <rPh sb="69" eb="71">
      <t>フクスウ</t>
    </rPh>
    <rPh sb="71" eb="72">
      <t>サツ</t>
    </rPh>
    <rPh sb="86" eb="88">
      <t>スウリョウ</t>
    </rPh>
    <rPh sb="89" eb="91">
      <t>キゴウ</t>
    </rPh>
    <rPh sb="92" eb="93">
      <t>ラン</t>
    </rPh>
    <rPh sb="94" eb="96">
      <t>ニュウリョク</t>
    </rPh>
    <rPh sb="122" eb="124">
      <t>キゴウ</t>
    </rPh>
    <rPh sb="125" eb="127">
      <t>ニュウリョク</t>
    </rPh>
    <rPh sb="134" eb="136">
      <t>ケイサン</t>
    </rPh>
    <phoneticPr fontId="2"/>
  </si>
  <si>
    <t>◎購入方法：下記の方法で代金を支払い、払込証明等の写しを添付し、申込書に記入して、メール・FAX・郵便等でお申込みください。書店様の場合、別途ご連絡ください。見積書・請求書・納品書が必要な場合、申込書欄外にご記入下さい。</t>
    <phoneticPr fontId="2"/>
  </si>
  <si>
    <r>
      <rPr>
        <b/>
        <sz val="11"/>
        <color theme="1"/>
        <rFont val="游ゴシック"/>
        <family val="3"/>
        <charset val="128"/>
        <scheme val="minor"/>
      </rPr>
      <t>&lt;郵便局から&gt;</t>
    </r>
    <r>
      <rPr>
        <sz val="11"/>
        <color theme="1"/>
        <rFont val="游ゴシック"/>
        <family val="2"/>
        <charset val="128"/>
        <scheme val="minor"/>
      </rPr>
      <t>　・ゆうちょ総合口座から電信で送金する場合 
　　　　　　　　　　　ATM画面:「送金」→「記号・番号」で送金 　記号 10050　番号70020151
　　　　　　　　　　・払込取扱票を使用する場合 
　　　　　　　　　　　郵便振替口座: 00120-7-399272 　　　口座名義 :一般社団法人日本森林インストラクター協会</t>
    </r>
    <phoneticPr fontId="2"/>
  </si>
  <si>
    <r>
      <rPr>
        <b/>
        <sz val="11"/>
        <color theme="1"/>
        <rFont val="游ゴシック"/>
        <family val="3"/>
        <charset val="128"/>
        <scheme val="minor"/>
      </rPr>
      <t>&lt;他銀行から&gt;</t>
    </r>
    <r>
      <rPr>
        <sz val="11"/>
        <color theme="1"/>
        <rFont val="游ゴシック"/>
        <family val="2"/>
        <charset val="128"/>
        <scheme val="minor"/>
      </rPr>
      <t>　ゆうちょ銀行 〇〇八（ゼロゼロハチ）店  　(普通)　7002015
　　　　　　　　　　口座名義 :一般社団法人日本森林インストラクター協会</t>
    </r>
    <phoneticPr fontId="2"/>
  </si>
  <si>
    <t>◎申込・連絡先　一般社団法人日本森林インストラクター協会
　住所：〒112-0004 東京都文京区後楽1-7-12 林友ビル６階
　TEL/FAX：03-5684-3890　メールアドレス：jim@shinrin-instructor.org
　URL：https://www.shinrin-instructor.org/index.html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</si>
</sst>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i/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i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2" borderId="1" xfId="1" applyFont="1" applyFill="1" applyBorder="1" applyProtection="1">
      <alignment vertical="center"/>
      <protection locked="0"/>
    </xf>
    <xf numFmtId="0" fontId="6" fillId="3" borderId="0" xfId="0" applyFont="1" applyFill="1">
      <alignment vertical="center"/>
    </xf>
    <xf numFmtId="38" fontId="6" fillId="3" borderId="0" xfId="1" applyFont="1" applyFill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38" fontId="8" fillId="5" borderId="8" xfId="1" applyFont="1" applyFill="1" applyBorder="1" applyAlignment="1">
      <alignment horizontal="center" vertical="center"/>
    </xf>
    <xf numFmtId="38" fontId="6" fillId="5" borderId="7" xfId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38" fontId="6" fillId="5" borderId="10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/>
    </xf>
    <xf numFmtId="38" fontId="11" fillId="3" borderId="4" xfId="1" applyFont="1" applyFill="1" applyBorder="1" applyAlignment="1">
      <alignment horizontal="center" vertical="center"/>
    </xf>
    <xf numFmtId="38" fontId="6" fillId="3" borderId="13" xfId="1" applyFont="1" applyFill="1" applyBorder="1" applyAlignment="1">
      <alignment horizontal="center" vertical="center"/>
    </xf>
    <xf numFmtId="0" fontId="6" fillId="2" borderId="12" xfId="0" quotePrefix="1" applyFont="1" applyFill="1" applyBorder="1" applyAlignment="1" applyProtection="1">
      <alignment horizontal="center" vertical="center"/>
      <protection locked="0"/>
    </xf>
    <xf numFmtId="6" fontId="6" fillId="3" borderId="14" xfId="1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38" fontId="11" fillId="3" borderId="1" xfId="1" applyFont="1" applyFill="1" applyBorder="1" applyAlignment="1">
      <alignment horizontal="center" vertical="center"/>
    </xf>
    <xf numFmtId="38" fontId="6" fillId="3" borderId="17" xfId="1" applyFont="1" applyFill="1" applyBorder="1" applyAlignment="1">
      <alignment horizontal="center" vertical="center"/>
    </xf>
    <xf numFmtId="0" fontId="6" fillId="2" borderId="16" xfId="0" quotePrefix="1" applyFont="1" applyFill="1" applyBorder="1" applyAlignment="1" applyProtection="1">
      <alignment horizontal="center" vertical="center"/>
      <protection locked="0"/>
    </xf>
    <xf numFmtId="6" fontId="6" fillId="3" borderId="18" xfId="1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/>
    </xf>
    <xf numFmtId="38" fontId="11" fillId="3" borderId="2" xfId="1" applyFont="1" applyFill="1" applyBorder="1" applyAlignment="1">
      <alignment horizontal="center" vertical="center"/>
    </xf>
    <xf numFmtId="38" fontId="6" fillId="3" borderId="21" xfId="1" applyFont="1" applyFill="1" applyBorder="1" applyAlignment="1">
      <alignment horizontal="center" vertical="center"/>
    </xf>
    <xf numFmtId="0" fontId="6" fillId="2" borderId="20" xfId="0" quotePrefix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center" vertical="center"/>
    </xf>
    <xf numFmtId="38" fontId="11" fillId="3" borderId="24" xfId="1" applyFont="1" applyFill="1" applyBorder="1" applyAlignment="1">
      <alignment horizontal="center" vertical="center"/>
    </xf>
    <xf numFmtId="38" fontId="6" fillId="3" borderId="25" xfId="1" applyFont="1" applyFill="1" applyBorder="1" applyAlignment="1">
      <alignment horizontal="center" vertical="center"/>
    </xf>
    <xf numFmtId="0" fontId="6" fillId="2" borderId="26" xfId="0" quotePrefix="1" applyFont="1" applyFill="1" applyBorder="1" applyAlignment="1" applyProtection="1">
      <alignment horizontal="center" vertical="center"/>
      <protection locked="0"/>
    </xf>
    <xf numFmtId="0" fontId="6" fillId="2" borderId="17" xfId="0" quotePrefix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38" fontId="11" fillId="3" borderId="8" xfId="1" applyFont="1" applyFill="1" applyBorder="1" applyAlignment="1">
      <alignment horizontal="center" vertical="center"/>
    </xf>
    <xf numFmtId="38" fontId="6" fillId="3" borderId="7" xfId="1" applyFont="1" applyFill="1" applyBorder="1" applyAlignment="1">
      <alignment horizontal="center" vertical="center"/>
    </xf>
    <xf numFmtId="6" fontId="6" fillId="3" borderId="28" xfId="1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/>
    </xf>
    <xf numFmtId="38" fontId="6" fillId="3" borderId="31" xfId="1" applyFont="1" applyFill="1" applyBorder="1" applyAlignment="1">
      <alignment horizontal="center" vertical="center"/>
    </xf>
    <xf numFmtId="38" fontId="6" fillId="3" borderId="32" xfId="1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6" fontId="6" fillId="0" borderId="34" xfId="1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 wrapText="1"/>
    </xf>
    <xf numFmtId="38" fontId="13" fillId="3" borderId="12" xfId="1" applyFont="1" applyFill="1" applyBorder="1" applyAlignment="1">
      <alignment horizontal="center" vertical="center"/>
    </xf>
    <xf numFmtId="38" fontId="6" fillId="3" borderId="12" xfId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/>
    </xf>
    <xf numFmtId="0" fontId="6" fillId="0" borderId="35" xfId="0" applyFont="1" applyBorder="1">
      <alignment vertical="center"/>
    </xf>
    <xf numFmtId="38" fontId="13" fillId="3" borderId="7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6" fontId="6" fillId="3" borderId="41" xfId="1" applyNumberFormat="1" applyFont="1" applyFill="1" applyBorder="1" applyAlignment="1">
      <alignment horizontal="center" vertical="center"/>
    </xf>
    <xf numFmtId="9" fontId="6" fillId="3" borderId="42" xfId="2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6" fontId="14" fillId="0" borderId="31" xfId="0" applyNumberFormat="1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6" fontId="6" fillId="3" borderId="44" xfId="1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40</xdr:row>
      <xdr:rowOff>57150</xdr:rowOff>
    </xdr:from>
    <xdr:to>
      <xdr:col>6</xdr:col>
      <xdr:colOff>847725</xdr:colOff>
      <xdr:row>40</xdr:row>
      <xdr:rowOff>904875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3D587FE-CCC0-4A00-9B21-C2B4FA31B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11220450"/>
          <a:ext cx="84772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BB43-2778-4AE6-9BCB-6B73648B15F9}">
  <sheetPr transitionEvaluation="1">
    <pageSetUpPr fitToPage="1"/>
  </sheetPr>
  <dimension ref="A1:R41"/>
  <sheetViews>
    <sheetView showZeros="0" tabSelected="1" workbookViewId="0">
      <selection activeCell="F10" sqref="F10:F14"/>
    </sheetView>
  </sheetViews>
  <sheetFormatPr defaultRowHeight="18.75" x14ac:dyDescent="0.4"/>
  <cols>
    <col min="1" max="1" width="2" customWidth="1"/>
    <col min="2" max="2" width="45.5" bestFit="1" customWidth="1"/>
    <col min="3" max="3" width="12.625" customWidth="1"/>
    <col min="4" max="4" width="7.75" style="84" customWidth="1"/>
    <col min="5" max="5" width="8.625" style="84" customWidth="1"/>
    <col min="6" max="6" width="9.625" customWidth="1"/>
    <col min="7" max="7" width="11.75" style="84" customWidth="1"/>
    <col min="8" max="13" width="6.125" customWidth="1"/>
    <col min="14" max="14" width="5.625" customWidth="1"/>
    <col min="15" max="18" width="9" hidden="1" customWidth="1"/>
    <col min="19" max="19" width="9" customWidth="1"/>
  </cols>
  <sheetData>
    <row r="1" spans="1:18" ht="21.75" customHeight="1" x14ac:dyDescent="0.4">
      <c r="B1" s="1" t="s">
        <v>0</v>
      </c>
      <c r="C1" s="2"/>
      <c r="D1" s="2"/>
      <c r="E1" s="2"/>
      <c r="F1" s="2"/>
      <c r="G1" s="2"/>
    </row>
    <row r="2" spans="1:18" x14ac:dyDescent="0.4">
      <c r="B2" s="3"/>
      <c r="C2" s="3"/>
      <c r="D2" s="3"/>
      <c r="E2" s="3"/>
      <c r="F2" s="4" t="s">
        <v>1</v>
      </c>
      <c r="G2" s="4"/>
    </row>
    <row r="3" spans="1:18" x14ac:dyDescent="0.4">
      <c r="B3" s="5" t="s">
        <v>2</v>
      </c>
      <c r="C3" s="3"/>
      <c r="D3" s="3"/>
      <c r="E3" s="3"/>
      <c r="F3" s="6"/>
      <c r="G3" s="6"/>
    </row>
    <row r="4" spans="1:18" ht="23.25" customHeight="1" x14ac:dyDescent="0.4">
      <c r="B4" s="7" t="s">
        <v>3</v>
      </c>
      <c r="C4" s="7"/>
      <c r="D4" s="7"/>
      <c r="E4" s="7"/>
      <c r="F4" s="7"/>
      <c r="G4" s="7"/>
    </row>
    <row r="5" spans="1:18" ht="23.25" customHeight="1" x14ac:dyDescent="0.4">
      <c r="B5" s="8" t="s">
        <v>4</v>
      </c>
      <c r="C5" s="9" t="s">
        <v>5</v>
      </c>
      <c r="D5" s="3"/>
      <c r="E5" s="3"/>
      <c r="F5" s="3"/>
      <c r="G5" s="3"/>
    </row>
    <row r="6" spans="1:18" ht="21" customHeight="1" x14ac:dyDescent="0.4">
      <c r="B6" s="10"/>
      <c r="C6" s="10"/>
      <c r="D6" s="11" t="s">
        <v>6</v>
      </c>
      <c r="E6" s="12"/>
      <c r="F6" s="12"/>
      <c r="G6" s="12"/>
    </row>
    <row r="7" spans="1:18" ht="6.75" customHeight="1" thickBot="1" x14ac:dyDescent="0.45">
      <c r="A7" s="13"/>
      <c r="B7" s="13"/>
      <c r="C7" s="13"/>
      <c r="D7" s="14"/>
      <c r="E7" s="14"/>
      <c r="F7" s="13"/>
      <c r="G7" s="14"/>
      <c r="H7" s="13"/>
      <c r="I7" s="13"/>
      <c r="J7" s="13"/>
      <c r="K7" s="13"/>
      <c r="L7" s="13"/>
      <c r="M7" s="13"/>
      <c r="N7" s="13"/>
    </row>
    <row r="8" spans="1:18" ht="19.5" x14ac:dyDescent="0.4">
      <c r="A8" s="13"/>
      <c r="B8" s="15" t="s">
        <v>7</v>
      </c>
      <c r="C8" s="16"/>
      <c r="D8" s="16"/>
      <c r="E8" s="16"/>
      <c r="F8" s="16"/>
      <c r="G8" s="17"/>
      <c r="H8" s="18"/>
      <c r="I8" s="18"/>
      <c r="J8" s="18"/>
      <c r="K8" s="18"/>
      <c r="L8" s="18"/>
      <c r="M8" s="18"/>
      <c r="N8" s="13"/>
    </row>
    <row r="9" spans="1:18" ht="19.5" customHeight="1" thickBot="1" x14ac:dyDescent="0.45">
      <c r="A9" s="13"/>
      <c r="B9" s="19" t="s">
        <v>8</v>
      </c>
      <c r="C9" s="20" t="s">
        <v>9</v>
      </c>
      <c r="D9" s="21" t="s">
        <v>10</v>
      </c>
      <c r="E9" s="22" t="s">
        <v>11</v>
      </c>
      <c r="F9" s="23" t="s">
        <v>12</v>
      </c>
      <c r="G9" s="24" t="s">
        <v>13</v>
      </c>
      <c r="H9" s="25"/>
      <c r="I9" s="25"/>
      <c r="J9" s="25"/>
      <c r="K9" s="25"/>
      <c r="L9" s="25"/>
      <c r="M9" s="25"/>
      <c r="N9" s="13"/>
      <c r="O9" t="s">
        <v>14</v>
      </c>
      <c r="Q9">
        <v>1</v>
      </c>
      <c r="R9">
        <v>300</v>
      </c>
    </row>
    <row r="10" spans="1:18" ht="21" customHeight="1" x14ac:dyDescent="0.4">
      <c r="A10" s="13"/>
      <c r="B10" s="26" t="s">
        <v>15</v>
      </c>
      <c r="C10" s="27">
        <v>2025.3</v>
      </c>
      <c r="D10" s="28">
        <v>800</v>
      </c>
      <c r="E10" s="29">
        <f t="shared" ref="E10:E27" si="0">ROUND(D10*(1+$C$32),0)</f>
        <v>880</v>
      </c>
      <c r="F10" s="30"/>
      <c r="G10" s="31">
        <f>E10*F10</f>
        <v>0</v>
      </c>
      <c r="H10" s="32" t="s">
        <v>16</v>
      </c>
      <c r="I10" s="25"/>
      <c r="J10" s="25"/>
      <c r="K10" s="25"/>
      <c r="L10" s="25"/>
      <c r="M10" s="25"/>
      <c r="N10" s="13"/>
      <c r="O10" t="s">
        <v>17</v>
      </c>
      <c r="P10" t="s">
        <v>17</v>
      </c>
      <c r="Q10">
        <v>2</v>
      </c>
      <c r="R10">
        <v>300</v>
      </c>
    </row>
    <row r="11" spans="1:18" ht="21" customHeight="1" x14ac:dyDescent="0.4">
      <c r="A11" s="13"/>
      <c r="B11" s="33" t="s">
        <v>18</v>
      </c>
      <c r="C11" s="34">
        <v>2024.3</v>
      </c>
      <c r="D11" s="35">
        <v>800</v>
      </c>
      <c r="E11" s="36">
        <f t="shared" si="0"/>
        <v>880</v>
      </c>
      <c r="F11" s="37"/>
      <c r="G11" s="38">
        <f>E11*F11</f>
        <v>0</v>
      </c>
      <c r="H11" s="32" t="s">
        <v>16</v>
      </c>
      <c r="I11" s="25"/>
      <c r="J11" s="25"/>
      <c r="K11" s="25"/>
      <c r="L11" s="25"/>
      <c r="M11" s="25"/>
      <c r="N11" s="13"/>
      <c r="O11">
        <v>1</v>
      </c>
      <c r="P11">
        <v>1</v>
      </c>
      <c r="Q11">
        <v>3</v>
      </c>
      <c r="R11">
        <v>300</v>
      </c>
    </row>
    <row r="12" spans="1:18" ht="21" customHeight="1" x14ac:dyDescent="0.4">
      <c r="A12" s="13"/>
      <c r="B12" s="33" t="s">
        <v>19</v>
      </c>
      <c r="C12" s="34">
        <v>2023.3</v>
      </c>
      <c r="D12" s="35">
        <v>800</v>
      </c>
      <c r="E12" s="36">
        <f t="shared" si="0"/>
        <v>880</v>
      </c>
      <c r="F12" s="37"/>
      <c r="G12" s="38">
        <f>E12*F12</f>
        <v>0</v>
      </c>
      <c r="H12" s="32" t="s">
        <v>16</v>
      </c>
      <c r="I12" s="32"/>
      <c r="J12" s="32"/>
      <c r="K12" s="32"/>
      <c r="L12" s="32"/>
      <c r="M12" s="32"/>
      <c r="N12" s="13"/>
      <c r="O12">
        <v>2</v>
      </c>
      <c r="P12">
        <v>2</v>
      </c>
      <c r="Q12">
        <v>4</v>
      </c>
      <c r="R12">
        <v>300</v>
      </c>
    </row>
    <row r="13" spans="1:18" ht="21" customHeight="1" x14ac:dyDescent="0.4">
      <c r="A13" s="13"/>
      <c r="B13" s="39" t="s">
        <v>20</v>
      </c>
      <c r="C13" s="40">
        <v>2022.3</v>
      </c>
      <c r="D13" s="41">
        <v>750</v>
      </c>
      <c r="E13" s="42">
        <f t="shared" si="0"/>
        <v>825</v>
      </c>
      <c r="F13" s="43"/>
      <c r="G13" s="38">
        <f>E13*F13</f>
        <v>0</v>
      </c>
      <c r="H13" s="32" t="s">
        <v>16</v>
      </c>
      <c r="I13" s="32"/>
      <c r="J13" s="32"/>
      <c r="K13" s="32"/>
      <c r="L13" s="32"/>
      <c r="M13" s="32"/>
      <c r="N13" s="13"/>
      <c r="O13">
        <v>3</v>
      </c>
      <c r="P13">
        <v>3</v>
      </c>
      <c r="Q13">
        <v>5</v>
      </c>
      <c r="R13">
        <v>300</v>
      </c>
    </row>
    <row r="14" spans="1:18" ht="21" customHeight="1" thickBot="1" x14ac:dyDescent="0.45">
      <c r="A14" s="13"/>
      <c r="B14" s="44" t="s">
        <v>21</v>
      </c>
      <c r="C14" s="45">
        <v>2021.3</v>
      </c>
      <c r="D14" s="46">
        <v>750</v>
      </c>
      <c r="E14" s="47">
        <f t="shared" si="0"/>
        <v>825</v>
      </c>
      <c r="F14" s="48"/>
      <c r="G14" s="90"/>
      <c r="H14" s="32" t="s">
        <v>16</v>
      </c>
      <c r="I14" s="32"/>
      <c r="J14" s="32"/>
      <c r="K14" s="32"/>
      <c r="L14" s="32"/>
      <c r="M14" s="32"/>
      <c r="N14" s="13"/>
      <c r="O14">
        <v>4</v>
      </c>
      <c r="P14">
        <v>4</v>
      </c>
      <c r="Q14">
        <v>6</v>
      </c>
      <c r="R14">
        <f t="shared" ref="R14:R28" si="1">$R$13+(Q14-$Q$13)*60</f>
        <v>360</v>
      </c>
    </row>
    <row r="15" spans="1:18" ht="21" customHeight="1" x14ac:dyDescent="0.4">
      <c r="A15" s="13"/>
      <c r="B15" s="26" t="s">
        <v>22</v>
      </c>
      <c r="C15" s="27">
        <v>2020.3</v>
      </c>
      <c r="D15" s="28">
        <v>750</v>
      </c>
      <c r="E15" s="29">
        <v>825</v>
      </c>
      <c r="F15" s="49"/>
      <c r="G15" s="31">
        <f>E15*F15</f>
        <v>0</v>
      </c>
      <c r="H15" s="32"/>
      <c r="I15" s="32"/>
      <c r="J15" s="32"/>
      <c r="K15" s="32"/>
      <c r="L15" s="32"/>
      <c r="M15" s="32"/>
      <c r="N15" s="13"/>
      <c r="O15">
        <v>5</v>
      </c>
      <c r="P15">
        <v>5</v>
      </c>
      <c r="Q15">
        <v>7</v>
      </c>
      <c r="R15">
        <f t="shared" si="1"/>
        <v>420</v>
      </c>
    </row>
    <row r="16" spans="1:18" ht="21" customHeight="1" x14ac:dyDescent="0.4">
      <c r="A16" s="13"/>
      <c r="B16" s="33" t="s">
        <v>23</v>
      </c>
      <c r="C16" s="34">
        <v>2019.3</v>
      </c>
      <c r="D16" s="35">
        <v>750</v>
      </c>
      <c r="E16" s="36">
        <f t="shared" si="0"/>
        <v>825</v>
      </c>
      <c r="F16" s="49"/>
      <c r="G16" s="38">
        <f t="shared" ref="G16:G27" si="2">E16*F16</f>
        <v>0</v>
      </c>
      <c r="I16" s="32"/>
      <c r="J16" s="32"/>
      <c r="K16" s="32"/>
      <c r="L16" s="32"/>
      <c r="M16" s="32"/>
      <c r="N16" s="13"/>
      <c r="O16">
        <v>6</v>
      </c>
      <c r="P16">
        <v>6</v>
      </c>
      <c r="Q16">
        <v>8</v>
      </c>
      <c r="R16">
        <f t="shared" si="1"/>
        <v>480</v>
      </c>
    </row>
    <row r="17" spans="1:18" ht="21" customHeight="1" x14ac:dyDescent="0.4">
      <c r="A17" s="13"/>
      <c r="B17" s="33" t="s">
        <v>24</v>
      </c>
      <c r="C17" s="34">
        <v>2018.3</v>
      </c>
      <c r="D17" s="35">
        <v>741</v>
      </c>
      <c r="E17" s="36">
        <f t="shared" si="0"/>
        <v>815</v>
      </c>
      <c r="F17" s="49"/>
      <c r="G17" s="38">
        <f t="shared" si="2"/>
        <v>0</v>
      </c>
      <c r="H17" s="32"/>
      <c r="I17" s="32"/>
      <c r="J17" s="32"/>
      <c r="K17" s="32"/>
      <c r="L17" s="32"/>
      <c r="M17" s="32"/>
      <c r="N17" s="13"/>
      <c r="O17">
        <v>7</v>
      </c>
      <c r="P17">
        <v>7</v>
      </c>
      <c r="Q17">
        <v>9</v>
      </c>
      <c r="R17">
        <f t="shared" si="1"/>
        <v>540</v>
      </c>
    </row>
    <row r="18" spans="1:18" ht="21" customHeight="1" x14ac:dyDescent="0.4">
      <c r="A18" s="13"/>
      <c r="B18" s="33" t="s">
        <v>25</v>
      </c>
      <c r="C18" s="34">
        <v>2017.4</v>
      </c>
      <c r="D18" s="35">
        <v>741</v>
      </c>
      <c r="E18" s="36">
        <f t="shared" si="0"/>
        <v>815</v>
      </c>
      <c r="F18" s="49"/>
      <c r="G18" s="38">
        <f t="shared" si="2"/>
        <v>0</v>
      </c>
      <c r="H18" s="32"/>
      <c r="I18" s="32"/>
      <c r="J18" s="32"/>
      <c r="K18" s="32"/>
      <c r="L18" s="32"/>
      <c r="M18" s="32"/>
      <c r="N18" s="13"/>
      <c r="O18">
        <v>8</v>
      </c>
      <c r="P18">
        <v>8</v>
      </c>
      <c r="Q18">
        <v>10</v>
      </c>
      <c r="R18">
        <f t="shared" si="1"/>
        <v>600</v>
      </c>
    </row>
    <row r="19" spans="1:18" ht="21" customHeight="1" x14ac:dyDescent="0.4">
      <c r="A19" s="13"/>
      <c r="B19" s="33" t="s">
        <v>26</v>
      </c>
      <c r="C19" s="34">
        <v>2016.4</v>
      </c>
      <c r="D19" s="35">
        <v>741</v>
      </c>
      <c r="E19" s="36">
        <f t="shared" si="0"/>
        <v>815</v>
      </c>
      <c r="F19" s="49"/>
      <c r="G19" s="38">
        <f t="shared" si="2"/>
        <v>0</v>
      </c>
      <c r="H19" s="25"/>
      <c r="I19" s="25"/>
      <c r="J19" s="25"/>
      <c r="K19" s="25"/>
      <c r="L19" s="25"/>
      <c r="M19" s="25"/>
      <c r="N19" s="13"/>
      <c r="O19">
        <v>9</v>
      </c>
      <c r="P19">
        <v>9</v>
      </c>
      <c r="Q19">
        <v>11</v>
      </c>
      <c r="R19">
        <f t="shared" si="1"/>
        <v>660</v>
      </c>
    </row>
    <row r="20" spans="1:18" ht="21" customHeight="1" x14ac:dyDescent="0.4">
      <c r="A20" s="13"/>
      <c r="B20" s="39" t="s">
        <v>27</v>
      </c>
      <c r="C20" s="40">
        <v>2015.4</v>
      </c>
      <c r="D20" s="35">
        <v>741</v>
      </c>
      <c r="E20" s="36">
        <f t="shared" si="0"/>
        <v>815</v>
      </c>
      <c r="F20" s="49"/>
      <c r="G20" s="38">
        <f t="shared" si="2"/>
        <v>0</v>
      </c>
      <c r="H20" s="50"/>
      <c r="I20" s="50"/>
      <c r="J20" s="50"/>
      <c r="K20" s="50"/>
      <c r="L20" s="50"/>
      <c r="M20" s="50"/>
      <c r="N20" s="13"/>
      <c r="O20">
        <v>10</v>
      </c>
      <c r="P20">
        <v>10</v>
      </c>
      <c r="Q20">
        <v>12</v>
      </c>
      <c r="R20">
        <f t="shared" si="1"/>
        <v>720</v>
      </c>
    </row>
    <row r="21" spans="1:18" ht="21" customHeight="1" x14ac:dyDescent="0.4">
      <c r="A21" s="13"/>
      <c r="B21" s="39" t="s">
        <v>28</v>
      </c>
      <c r="C21" s="40">
        <v>2014.4</v>
      </c>
      <c r="D21" s="35">
        <v>741</v>
      </c>
      <c r="E21" s="36">
        <f t="shared" si="0"/>
        <v>815</v>
      </c>
      <c r="F21" s="49"/>
      <c r="G21" s="38">
        <f t="shared" si="2"/>
        <v>0</v>
      </c>
      <c r="H21" s="50"/>
      <c r="I21" s="50"/>
      <c r="J21" s="50"/>
      <c r="K21" s="50"/>
      <c r="L21" s="50"/>
      <c r="M21" s="50"/>
      <c r="N21" s="13"/>
      <c r="Q21">
        <v>13</v>
      </c>
      <c r="R21">
        <f t="shared" si="1"/>
        <v>780</v>
      </c>
    </row>
    <row r="22" spans="1:18" ht="21" customHeight="1" x14ac:dyDescent="0.4">
      <c r="A22" s="13"/>
      <c r="B22" s="39" t="s">
        <v>29</v>
      </c>
      <c r="C22" s="40">
        <v>2013.11</v>
      </c>
      <c r="D22" s="35">
        <v>741</v>
      </c>
      <c r="E22" s="36">
        <f t="shared" si="0"/>
        <v>815</v>
      </c>
      <c r="F22" s="49"/>
      <c r="G22" s="38">
        <f t="shared" si="2"/>
        <v>0</v>
      </c>
      <c r="H22" s="50"/>
      <c r="I22" s="50"/>
      <c r="J22" s="50"/>
      <c r="K22" s="50"/>
      <c r="L22" s="50"/>
      <c r="M22" s="50"/>
      <c r="N22" s="13"/>
      <c r="Q22">
        <v>14</v>
      </c>
      <c r="R22">
        <f t="shared" si="1"/>
        <v>840</v>
      </c>
    </row>
    <row r="23" spans="1:18" ht="21" customHeight="1" x14ac:dyDescent="0.4">
      <c r="A23" s="13"/>
      <c r="B23" s="39" t="s">
        <v>30</v>
      </c>
      <c r="C23" s="40">
        <v>2013.11</v>
      </c>
      <c r="D23" s="35">
        <v>741</v>
      </c>
      <c r="E23" s="36">
        <f t="shared" si="0"/>
        <v>815</v>
      </c>
      <c r="F23" s="49"/>
      <c r="G23" s="38">
        <f t="shared" si="2"/>
        <v>0</v>
      </c>
      <c r="H23" s="50"/>
      <c r="I23" s="50"/>
      <c r="J23" s="50"/>
      <c r="K23" s="50"/>
      <c r="L23" s="50"/>
      <c r="M23" s="50"/>
      <c r="N23" s="13"/>
      <c r="Q23">
        <v>15</v>
      </c>
      <c r="R23">
        <f t="shared" si="1"/>
        <v>900</v>
      </c>
    </row>
    <row r="24" spans="1:18" ht="21" customHeight="1" x14ac:dyDescent="0.4">
      <c r="A24" s="13"/>
      <c r="B24" s="39" t="s">
        <v>31</v>
      </c>
      <c r="C24" s="51">
        <v>2013.11</v>
      </c>
      <c r="D24" s="35">
        <v>741</v>
      </c>
      <c r="E24" s="36">
        <f t="shared" si="0"/>
        <v>815</v>
      </c>
      <c r="F24" s="49"/>
      <c r="G24" s="38">
        <f t="shared" si="2"/>
        <v>0</v>
      </c>
      <c r="H24" s="50"/>
      <c r="I24" s="50"/>
      <c r="J24" s="50"/>
      <c r="K24" s="50"/>
      <c r="L24" s="50"/>
      <c r="M24" s="50"/>
      <c r="N24" s="13"/>
      <c r="Q24">
        <v>16</v>
      </c>
      <c r="R24">
        <f t="shared" si="1"/>
        <v>960</v>
      </c>
    </row>
    <row r="25" spans="1:18" ht="21" customHeight="1" x14ac:dyDescent="0.4">
      <c r="A25" s="13"/>
      <c r="B25" s="39" t="s">
        <v>32</v>
      </c>
      <c r="C25" s="51">
        <v>2017.4</v>
      </c>
      <c r="D25" s="35">
        <v>741</v>
      </c>
      <c r="E25" s="36">
        <f>ROUND(D25*(1+$C$32),0)</f>
        <v>815</v>
      </c>
      <c r="F25" s="49"/>
      <c r="G25" s="38">
        <f t="shared" si="2"/>
        <v>0</v>
      </c>
      <c r="H25" s="50"/>
      <c r="I25" s="50"/>
      <c r="J25" s="50"/>
      <c r="K25" s="50"/>
      <c r="L25" s="50"/>
      <c r="M25" s="50"/>
      <c r="N25" s="13"/>
      <c r="O25" s="52"/>
      <c r="P25" s="52"/>
      <c r="Q25">
        <v>17</v>
      </c>
      <c r="R25">
        <f t="shared" si="1"/>
        <v>1020</v>
      </c>
    </row>
    <row r="26" spans="1:18" ht="21" customHeight="1" x14ac:dyDescent="0.4">
      <c r="A26" s="13"/>
      <c r="B26" s="39" t="s">
        <v>33</v>
      </c>
      <c r="C26" s="51">
        <v>2017.4</v>
      </c>
      <c r="D26" s="35">
        <v>741</v>
      </c>
      <c r="E26" s="36">
        <f t="shared" si="0"/>
        <v>815</v>
      </c>
      <c r="F26" s="49"/>
      <c r="G26" s="38">
        <f t="shared" si="2"/>
        <v>0</v>
      </c>
      <c r="H26" s="50"/>
      <c r="I26" s="50"/>
      <c r="J26" s="50"/>
      <c r="K26" s="50"/>
      <c r="L26" s="50"/>
      <c r="M26" s="50"/>
      <c r="N26" s="13"/>
      <c r="O26" t="str">
        <f>IF(F16=5,1,"")</f>
        <v/>
      </c>
      <c r="Q26">
        <v>18</v>
      </c>
      <c r="R26">
        <f t="shared" si="1"/>
        <v>1080</v>
      </c>
    </row>
    <row r="27" spans="1:18" ht="21" customHeight="1" thickBot="1" x14ac:dyDescent="0.45">
      <c r="A27" s="13"/>
      <c r="B27" s="53" t="s">
        <v>34</v>
      </c>
      <c r="C27" s="54">
        <v>2013.4</v>
      </c>
      <c r="D27" s="55">
        <v>741</v>
      </c>
      <c r="E27" s="56">
        <f t="shared" si="0"/>
        <v>815</v>
      </c>
      <c r="F27" s="49"/>
      <c r="G27" s="57">
        <f t="shared" si="2"/>
        <v>0</v>
      </c>
      <c r="H27" s="50"/>
      <c r="I27" s="50"/>
      <c r="J27" s="50"/>
      <c r="K27" s="50"/>
      <c r="L27" s="50"/>
      <c r="M27" s="50"/>
      <c r="N27" s="13"/>
      <c r="Q27">
        <v>19</v>
      </c>
      <c r="R27">
        <f t="shared" si="1"/>
        <v>1140</v>
      </c>
    </row>
    <row r="28" spans="1:18" ht="19.5" customHeight="1" thickTop="1" thickBot="1" x14ac:dyDescent="0.45">
      <c r="A28" s="13"/>
      <c r="B28" s="58" t="s">
        <v>35</v>
      </c>
      <c r="C28" s="59" t="s">
        <v>36</v>
      </c>
      <c r="D28" s="60" t="s">
        <v>37</v>
      </c>
      <c r="E28" s="61"/>
      <c r="F28" s="62">
        <f>SUM(F10:F27)</f>
        <v>0</v>
      </c>
      <c r="G28" s="63">
        <f>SUM(G10:G27)</f>
        <v>0</v>
      </c>
      <c r="H28" s="50"/>
      <c r="I28" s="50"/>
      <c r="J28" s="50"/>
      <c r="K28" s="50"/>
      <c r="L28" s="50"/>
      <c r="M28" s="50"/>
      <c r="N28" s="13"/>
      <c r="Q28">
        <v>20</v>
      </c>
      <c r="R28">
        <f t="shared" si="1"/>
        <v>1200</v>
      </c>
    </row>
    <row r="29" spans="1:18" ht="21" customHeight="1" x14ac:dyDescent="0.4">
      <c r="A29" s="13"/>
      <c r="B29" s="64" t="s">
        <v>38</v>
      </c>
      <c r="C29" s="27" t="s">
        <v>39</v>
      </c>
      <c r="D29" s="65">
        <v>2090</v>
      </c>
      <c r="E29" s="66">
        <f>ROUND(D29*(1+$C$32),-1)</f>
        <v>2300</v>
      </c>
      <c r="F29" s="67" t="str">
        <f>IF(OR(ISTEXT(F12),ISTEXT(F14),ISTEXT(F10),ISTEXT(F11),ISTEXT(F13)),IF(COUNTIF($F$10:$F$27,"★")=5,1),"")</f>
        <v/>
      </c>
      <c r="G29" s="68">
        <f>E29*F29</f>
        <v>0</v>
      </c>
      <c r="H29" s="50"/>
      <c r="I29" s="50"/>
      <c r="J29" s="50"/>
      <c r="K29" s="50"/>
      <c r="L29" s="50"/>
      <c r="M29" s="50"/>
      <c r="N29" s="13"/>
    </row>
    <row r="30" spans="1:18" ht="21" customHeight="1" thickBot="1" x14ac:dyDescent="0.45">
      <c r="A30" s="13"/>
      <c r="B30" s="69" t="s">
        <v>40</v>
      </c>
      <c r="C30" s="51" t="s">
        <v>39</v>
      </c>
      <c r="D30" s="70">
        <v>1909</v>
      </c>
      <c r="E30" s="56">
        <f>ROUND(D30*(1+$C$32),1)</f>
        <v>2099.9</v>
      </c>
      <c r="F30" s="71" t="str">
        <f>IF(COUNTIF($F$15:$F$27,"●")=5,1,"")</f>
        <v/>
      </c>
      <c r="G30" s="72">
        <f>E30*F30</f>
        <v>0</v>
      </c>
      <c r="H30" s="50"/>
      <c r="I30" s="50"/>
      <c r="J30" s="50"/>
      <c r="K30" s="50"/>
      <c r="L30" s="50"/>
      <c r="M30" s="50"/>
      <c r="N30" s="13"/>
    </row>
    <row r="31" spans="1:18" ht="19.5" customHeight="1" thickBot="1" x14ac:dyDescent="0.45">
      <c r="A31" s="13"/>
      <c r="B31" s="73" t="s">
        <v>41</v>
      </c>
      <c r="C31" s="74" t="s">
        <v>42</v>
      </c>
      <c r="D31" s="75"/>
      <c r="E31" s="76"/>
      <c r="F31" s="77">
        <f>SUM(F28,F29*5,F30*5)</f>
        <v>0</v>
      </c>
      <c r="G31" s="78">
        <f>VLOOKUP(F31,$Q:$R,2,FALSE)</f>
        <v>0</v>
      </c>
      <c r="H31" s="50"/>
      <c r="I31" s="50"/>
      <c r="J31" s="50"/>
      <c r="K31" s="50"/>
      <c r="L31" s="50"/>
      <c r="M31" s="50"/>
      <c r="N31" s="13"/>
    </row>
    <row r="32" spans="1:18" ht="21.75" customHeight="1" thickTop="1" thickBot="1" x14ac:dyDescent="0.45">
      <c r="A32" s="13"/>
      <c r="B32" s="73" t="s">
        <v>43</v>
      </c>
      <c r="C32" s="79">
        <v>0.1</v>
      </c>
      <c r="D32" s="80" t="s">
        <v>44</v>
      </c>
      <c r="E32" s="81"/>
      <c r="F32" s="82">
        <f>SUM(G28:G31)</f>
        <v>0</v>
      </c>
      <c r="G32" s="83"/>
      <c r="H32" s="50"/>
      <c r="I32" s="50"/>
      <c r="J32" s="50"/>
      <c r="K32" s="50"/>
      <c r="L32" s="50"/>
      <c r="M32" s="50"/>
      <c r="N32" s="13"/>
    </row>
    <row r="33" spans="2:7" ht="12" customHeight="1" x14ac:dyDescent="0.4"/>
    <row r="34" spans="2:7" x14ac:dyDescent="0.4">
      <c r="B34" t="s">
        <v>45</v>
      </c>
    </row>
    <row r="35" spans="2:7" ht="52.5" customHeight="1" x14ac:dyDescent="0.4">
      <c r="B35" s="85" t="s">
        <v>46</v>
      </c>
      <c r="C35" s="85"/>
      <c r="D35" s="85"/>
      <c r="E35" s="85"/>
      <c r="F35" s="85"/>
      <c r="G35" s="85"/>
    </row>
    <row r="36" spans="2:7" ht="12" customHeight="1" x14ac:dyDescent="0.4"/>
    <row r="37" spans="2:7" ht="52.5" customHeight="1" x14ac:dyDescent="0.4">
      <c r="B37" s="85" t="s">
        <v>47</v>
      </c>
      <c r="C37" s="85"/>
      <c r="D37" s="85"/>
      <c r="E37" s="85"/>
      <c r="F37" s="85"/>
      <c r="G37" s="85"/>
    </row>
    <row r="38" spans="2:7" ht="72.75" customHeight="1" x14ac:dyDescent="0.4">
      <c r="B38" s="86" t="s">
        <v>48</v>
      </c>
      <c r="C38" s="85"/>
      <c r="D38" s="85"/>
      <c r="E38" s="85"/>
      <c r="F38" s="85"/>
      <c r="G38" s="85"/>
    </row>
    <row r="39" spans="2:7" ht="40.5" customHeight="1" x14ac:dyDescent="0.4">
      <c r="B39" s="86" t="s">
        <v>49</v>
      </c>
      <c r="C39" s="85"/>
      <c r="D39" s="85"/>
      <c r="E39" s="85"/>
      <c r="F39" s="85"/>
      <c r="G39" s="85"/>
    </row>
    <row r="40" spans="2:7" ht="12" customHeight="1" x14ac:dyDescent="0.4"/>
    <row r="41" spans="2:7" ht="75.75" customHeight="1" x14ac:dyDescent="0.4">
      <c r="B41" s="87" t="s">
        <v>50</v>
      </c>
      <c r="C41" s="88"/>
      <c r="D41" s="88"/>
      <c r="E41" s="88"/>
      <c r="F41" s="88"/>
      <c r="G41" s="89"/>
    </row>
  </sheetData>
  <mergeCells count="14">
    <mergeCell ref="B39:G39"/>
    <mergeCell ref="B41:G41"/>
    <mergeCell ref="C31:E31"/>
    <mergeCell ref="D32:E32"/>
    <mergeCell ref="F32:G32"/>
    <mergeCell ref="B35:G35"/>
    <mergeCell ref="B37:G37"/>
    <mergeCell ref="B38:G38"/>
    <mergeCell ref="B1:G1"/>
    <mergeCell ref="F2:G2"/>
    <mergeCell ref="B4:G4"/>
    <mergeCell ref="E6:G6"/>
    <mergeCell ref="B8:G8"/>
    <mergeCell ref="D28:E28"/>
  </mergeCells>
  <phoneticPr fontId="2"/>
  <dataValidations count="3">
    <dataValidation type="list" allowBlank="1" showInputMessage="1" showErrorMessage="1" sqref="F10:F14" xr:uid="{DCE86B7B-4FFF-416B-8754-B4B2109546F2}">
      <formula1>$P$9:$P$20</formula1>
    </dataValidation>
    <dataValidation type="list" allowBlank="1" showInputMessage="1" showErrorMessage="1" sqref="F15:F27" xr:uid="{469745EE-EFE4-4E5A-9D4F-2104E712C95D}">
      <formula1>$O$8:$O$20</formula1>
    </dataValidation>
    <dataValidation type="list" allowBlank="1" showInputMessage="1" showErrorMessage="1" sqref="C32" xr:uid="{B293CE81-6412-4D9C-B144-DC7A84AD3D45}">
      <formula1>"0.08,0.1"</formula1>
    </dataValidation>
  </dataValidations>
  <pageMargins left="0.28000000000000003" right="0.35" top="0.36" bottom="0.28000000000000003" header="0.3" footer="0.3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森林インストラクター協会 日本</dc:creator>
  <cp:lastModifiedBy>森林インストラクター協会 日本</cp:lastModifiedBy>
  <cp:lastPrinted>2025-04-02T02:32:01Z</cp:lastPrinted>
  <dcterms:created xsi:type="dcterms:W3CDTF">2025-04-02T02:29:57Z</dcterms:created>
  <dcterms:modified xsi:type="dcterms:W3CDTF">2025-04-02T02:36:23Z</dcterms:modified>
</cp:coreProperties>
</file>