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omepage（仮）\mondai\"/>
    </mc:Choice>
  </mc:AlternateContent>
  <xr:revisionPtr revIDLastSave="0" documentId="13_ncr:1_{0E6C1E3C-28B5-48A9-9CB7-2EA4C658BBD4}" xr6:coauthVersionLast="47" xr6:coauthVersionMax="47" xr10:uidLastSave="{00000000-0000-0000-0000-000000000000}"/>
  <bookViews>
    <workbookView xWindow="-120" yWindow="-120" windowWidth="29040" windowHeight="15720" xr2:uid="{597D989C-AC27-47CA-8E7F-817AD916681A}"/>
  </bookViews>
  <sheets>
    <sheet name="計算シート" sheetId="1" r:id="rId1"/>
  </sheets>
  <definedNames>
    <definedName name="_xlnm.Print_Area" localSheetId="0">計算シート!$A$1:$G$42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1" i="1"/>
  <c r="F31" i="1"/>
  <c r="E31" i="1"/>
  <c r="F30" i="1"/>
  <c r="F32" i="1" s="1"/>
  <c r="G32" i="1" s="1"/>
  <c r="E30" i="1"/>
  <c r="G30" i="1" s="1"/>
  <c r="R29" i="1"/>
  <c r="F29" i="1"/>
  <c r="R28" i="1"/>
  <c r="G28" i="1"/>
  <c r="E28" i="1"/>
  <c r="R27" i="1"/>
  <c r="O27" i="1"/>
  <c r="G27" i="1"/>
  <c r="E27" i="1"/>
  <c r="R26" i="1"/>
  <c r="G26" i="1"/>
  <c r="E26" i="1"/>
  <c r="R25" i="1"/>
  <c r="E25" i="1"/>
  <c r="G25" i="1" s="1"/>
  <c r="R24" i="1"/>
  <c r="E24" i="1"/>
  <c r="G24" i="1" s="1"/>
  <c r="R23" i="1"/>
  <c r="G23" i="1"/>
  <c r="E23" i="1"/>
  <c r="R22" i="1"/>
  <c r="G22" i="1"/>
  <c r="E22" i="1"/>
  <c r="R21" i="1"/>
  <c r="E21" i="1"/>
  <c r="G21" i="1" s="1"/>
  <c r="R20" i="1"/>
  <c r="E20" i="1"/>
  <c r="G20" i="1" s="1"/>
  <c r="R19" i="1"/>
  <c r="G19" i="1"/>
  <c r="E19" i="1"/>
  <c r="R18" i="1"/>
  <c r="G18" i="1"/>
  <c r="E18" i="1"/>
  <c r="R17" i="1"/>
  <c r="E17" i="1"/>
  <c r="G17" i="1" s="1"/>
  <c r="R16" i="1"/>
  <c r="G16" i="1"/>
  <c r="R15" i="1"/>
  <c r="E15" i="1"/>
  <c r="G14" i="1"/>
  <c r="E14" i="1"/>
  <c r="E13" i="1"/>
  <c r="G13" i="1" s="1"/>
  <c r="G12" i="1"/>
  <c r="E12" i="1"/>
  <c r="E11" i="1"/>
  <c r="G11" i="1" s="1"/>
  <c r="G10" i="1"/>
  <c r="E10" i="1"/>
  <c r="F33" i="1" l="1"/>
</calcChain>
</file>

<file path=xl/sharedStrings.xml><?xml version="1.0" encoding="utf-8"?>
<sst xmlns="http://schemas.openxmlformats.org/spreadsheetml/2006/main" count="63" uniqueCount="53">
  <si>
    <t>森林インストラクター資格試験問題例集　申込書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19" eb="21">
      <t>モウシコミ</t>
    </rPh>
    <rPh sb="21" eb="22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</si>
  <si>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</si>
  <si>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〒　　　　　　　　　　</t>
    <phoneticPr fontId="2"/>
  </si>
  <si>
    <t>住所：</t>
    <rPh sb="0" eb="2">
      <t>ジュウショ</t>
    </rPh>
    <phoneticPr fontId="2"/>
  </si>
  <si>
    <t>氏名：</t>
    <rPh sb="0" eb="2">
      <t>シメイ</t>
    </rPh>
    <phoneticPr fontId="2"/>
  </si>
  <si>
    <t>様</t>
    <rPh sb="0" eb="1">
      <t>サマ</t>
    </rPh>
    <phoneticPr fontId="2"/>
  </si>
  <si>
    <t>電話：</t>
    <rPh sb="0" eb="2">
      <t>デンワ</t>
    </rPh>
    <phoneticPr fontId="2"/>
  </si>
  <si>
    <t>　単年度版　頒布</t>
    <rPh sb="1" eb="4">
      <t>タンネンド</t>
    </rPh>
    <rPh sb="4" eb="5">
      <t>バン</t>
    </rPh>
    <rPh sb="6" eb="8">
      <t>ハンプ</t>
    </rPh>
    <phoneticPr fontId="2"/>
  </si>
  <si>
    <t>品名</t>
    <rPh sb="0" eb="1">
      <t>シナ</t>
    </rPh>
    <rPh sb="1" eb="2">
      <t>メイ</t>
    </rPh>
    <phoneticPr fontId="2"/>
  </si>
  <si>
    <t>発行年月</t>
    <rPh sb="0" eb="2">
      <t>ハッコウ</t>
    </rPh>
    <rPh sb="2" eb="3">
      <t>ネン</t>
    </rPh>
    <rPh sb="3" eb="4">
      <t>ガツ</t>
    </rPh>
    <phoneticPr fontId="2"/>
  </si>
  <si>
    <t>本体価格</t>
    <rPh sb="0" eb="2">
      <t>ホンタイ</t>
    </rPh>
    <rPh sb="2" eb="4">
      <t>カカク</t>
    </rPh>
    <phoneticPr fontId="2"/>
  </si>
  <si>
    <t>税込価格</t>
    <rPh sb="0" eb="2">
      <t>ゼイコミ</t>
    </rPh>
    <rPh sb="2" eb="4">
      <t>カカク</t>
    </rPh>
    <phoneticPr fontId="2"/>
  </si>
  <si>
    <t>数量・記号</t>
    <rPh sb="0" eb="2">
      <t>スウリョウ</t>
    </rPh>
    <rPh sb="3" eb="5">
      <t>キゴウ</t>
    </rPh>
    <phoneticPr fontId="2"/>
  </si>
  <si>
    <t>小計</t>
    <rPh sb="0" eb="2">
      <t>ショウケイ</t>
    </rPh>
    <phoneticPr fontId="2"/>
  </si>
  <si>
    <t>●</t>
    <phoneticPr fontId="2"/>
  </si>
  <si>
    <r>
      <t>森林インストラクター資格試験問題例集 2025準拠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</si>
  <si>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★</t>
  </si>
  <si>
    <t>※</t>
    <phoneticPr fontId="2"/>
  </si>
  <si>
    <r>
      <t>森林インストラクター資格試験問題例集 2024準拠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</si>
  <si>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★</t>
    <phoneticPr fontId="2"/>
  </si>
  <si>
    <r>
      <t>森林インストラクター資格試験問題例集 2023準拠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</si>
  <si>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r>
      <t>森林インストラクター資格試験問題例集 2022準拠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</si>
  <si>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r>
      <t>森林インストラクター資格試験問題例集 2021準拠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</si>
  <si>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森林インストラクター資格試験問題例集 2020準拠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</si>
  <si>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森林インストラクター資格試験問題例集 2019準拠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</si>
  <si>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森林インストラクター資格試験問題例集 H30準拠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</si>
  <si>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H29準拠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</si>
  <si>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H28準拠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</si>
  <si>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H27準拠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</si>
  <si>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H26準拠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</si>
  <si>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H25準拠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</si>
  <si>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H24準拠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</si>
  <si>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H23準拠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</si>
  <si>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H22準拠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</si>
  <si>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H21準拠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</si>
  <si>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H20準拠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</si>
  <si>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H19準拠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</si>
  <si>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セット割引</t>
    <rPh sb="3" eb="5">
      <t>ワリビキ</t>
    </rPh>
    <phoneticPr fontId="2"/>
  </si>
  <si>
    <t>-</t>
    <phoneticPr fontId="2"/>
  </si>
  <si>
    <t>単品合計</t>
    <rPh sb="0" eb="2">
      <t>タンピン</t>
    </rPh>
    <rPh sb="2" eb="4">
      <t>ゴウケイ</t>
    </rPh>
    <phoneticPr fontId="2"/>
  </si>
  <si>
    <r>
      <t>2021～2025年準拠</t>
    </r>
    <r>
      <rPr>
        <sz val="11"/>
        <color rgb="FFFF0000"/>
        <rFont val="Meiryo UI"/>
        <family val="3"/>
        <charset val="128"/>
      </rPr>
      <t>※</t>
    </r>
    <r>
      <rPr>
        <sz val="11"/>
        <color theme="1"/>
        <rFont val="Meiryo UI"/>
        <family val="3"/>
        <charset val="128"/>
      </rPr>
      <t>いずれかを含む5か年分</t>
    </r>
    <r>
      <rPr>
        <sz val="10"/>
        <color theme="1"/>
        <rFont val="Meiryo UI"/>
        <family val="3"/>
        <charset val="128"/>
      </rPr>
      <t>（★）</t>
    </r>
    <phoneticPr fontId="2"/>
  </si>
  <si>
    <t>5冊セット</t>
    <rPh sb="1" eb="2">
      <t>サツ</t>
    </rPh>
    <phoneticPr fontId="2"/>
  </si>
  <si>
    <r>
      <t>2021～2025年準拠</t>
    </r>
    <r>
      <rPr>
        <sz val="11"/>
        <color rgb="FFFF0000"/>
        <rFont val="Meiryo UI"/>
        <family val="3"/>
        <charset val="128"/>
      </rPr>
      <t>※</t>
    </r>
    <r>
      <rPr>
        <sz val="11"/>
        <color theme="1"/>
        <rFont val="Meiryo UI"/>
        <family val="3"/>
        <charset val="128"/>
      </rPr>
      <t>いずれも含まない5か年分</t>
    </r>
    <r>
      <rPr>
        <sz val="10"/>
        <color theme="1"/>
        <rFont val="Meiryo UI"/>
        <family val="3"/>
        <charset val="128"/>
      </rPr>
      <t>（●）</t>
    </r>
    <phoneticPr fontId="2"/>
  </si>
  <si>
    <t>送料（税込）</t>
    <rPh sb="0" eb="1">
      <t>ソウ</t>
    </rPh>
    <rPh sb="1" eb="2">
      <t>リョウ</t>
    </rPh>
    <rPh sb="3" eb="5">
      <t>ゼイコミ</t>
    </rPh>
    <phoneticPr fontId="2"/>
  </si>
  <si>
    <t>5冊まで300円、以降1冊ごとに60円追加</t>
    <phoneticPr fontId="2"/>
  </si>
  <si>
    <t>税率</t>
    <rPh sb="0" eb="2">
      <t>ゼイリツ</t>
    </rPh>
    <phoneticPr fontId="2"/>
  </si>
  <si>
    <t>合計</t>
    <rPh sb="0" eb="2">
      <t>ゴウケイ</t>
    </rPh>
    <phoneticPr fontId="2"/>
  </si>
  <si>
    <t>※5冊セット（どのような組合せでも）でのご購入がお勧めです。</t>
    <phoneticPr fontId="2"/>
  </si>
  <si>
    <r>
      <t>※セット購入の場合、2021～2025</t>
    </r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を含む場合は「★」を、いずれも含まない場合は「●」を必ず5冊単位で、
単年度（5年度未満、単年度を複数冊）での購入は冊数（数字）を「数量・記号」欄に入力してください。
※「★」または「●」は、それぞれ5つ記号が入力されていないと計算されません。</t>
    </r>
    <rPh sb="4" eb="6">
      <t>コウニュウ</t>
    </rPh>
    <rPh sb="7" eb="9">
      <t>バアイ</t>
    </rPh>
    <rPh sb="21" eb="22">
      <t>フク</t>
    </rPh>
    <rPh sb="23" eb="25">
      <t>バアイ</t>
    </rPh>
    <rPh sb="35" eb="36">
      <t>フク</t>
    </rPh>
    <rPh sb="39" eb="41">
      <t>バアイ</t>
    </rPh>
    <rPh sb="46" eb="47">
      <t>カナラ</t>
    </rPh>
    <rPh sb="49" eb="50">
      <t>サツ</t>
    </rPh>
    <rPh sb="50" eb="52">
      <t>タンイ</t>
    </rPh>
    <rPh sb="60" eb="61">
      <t>ネン</t>
    </rPh>
    <rPh sb="61" eb="62">
      <t>ド</t>
    </rPh>
    <rPh sb="62" eb="64">
      <t>ミマン</t>
    </rPh>
    <rPh sb="65" eb="68">
      <t>タンネンド</t>
    </rPh>
    <rPh sb="69" eb="71">
      <t>フクスウ</t>
    </rPh>
    <rPh sb="71" eb="72">
      <t>サツ</t>
    </rPh>
    <rPh sb="86" eb="88">
      <t>スウリョウ</t>
    </rPh>
    <rPh sb="89" eb="91">
      <t>キゴウ</t>
    </rPh>
    <rPh sb="92" eb="93">
      <t>ラン</t>
    </rPh>
    <rPh sb="94" eb="96">
      <t>ニュウリョク</t>
    </rPh>
    <rPh sb="122" eb="124">
      <t>キゴウ</t>
    </rPh>
    <rPh sb="125" eb="127">
      <t>ニュウリョク</t>
    </rPh>
    <rPh sb="134" eb="136">
      <t>ケイサン</t>
    </rPh>
    <phoneticPr fontId="2"/>
  </si>
  <si>
    <t>◎購入方法：下記の方法で代金を支払い、払込証明等の写しを添付し、申込書に記入して、メール・FAX・郵便等でお申込みください。書店様の場合、別途ご連絡ください。見積書・請求書・納品書が必要な場合、申込書欄外にご記入下さい。</t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</si>
  <si>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&lt;郵便局から&gt;</t>
    </r>
    <r>
      <rPr>
        <sz val="11"/>
        <color theme="1"/>
        <rFont val="ＭＳ Ｐゴシック"/>
        <family val="2"/>
        <charset val="128"/>
        <scheme val="minor"/>
      </rPr>
      <t>　・ゆうちょ総合口座から電信で送金する場合 
　　　　　　　　　　　ATM画面:「送金」→「記号・番号」で送金 　記号 10050　番号70020151
　　　　　　　　　　・払込取扱票を使用する場合 
　　　　　　　　　　　郵便振替口座: 00120-7-399272 　　　口座名義 :一般社団法人日本森林インストラクター協会</t>
    </r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</si>
  <si>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&lt;他銀行から&gt;</t>
    </r>
    <r>
      <rPr>
        <sz val="11"/>
        <color theme="1"/>
        <rFont val="ＭＳ Ｐゴシック"/>
        <family val="2"/>
        <charset val="128"/>
        <scheme val="minor"/>
      </rPr>
      <t>　ゆうちょ銀行 〇〇八（ゼロゼロハチ）店  　(普通)　7002015
　　　　　　　　　　口座名義 :一般社団法人日本森林インストラクター協会</t>
    </r>
    <phoneticPr fontId="2"/>
  </si>
  <si>
    <t>◎申込・連絡先　一般社団法人日本森林インストラクター協会
　住所：〒112-0004 東京都文京区後楽1-7-12 林友ビル６階
　TEL/FAX：03-5684-3890　メールアドレス：jim@shinrin-instructor.org
　URL：https://www.shinrin-instructor.org/index.html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</si>
</sst>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i/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i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38" fontId="0" fillId="0" borderId="1" xfId="1" applyFont="1" applyBorder="1" applyProtection="1">
      <alignment vertical="center"/>
      <protection locked="0"/>
    </xf>
    <xf numFmtId="0" fontId="6" fillId="3" borderId="0" xfId="0" applyFont="1" applyFill="1">
      <alignment vertical="center"/>
    </xf>
    <xf numFmtId="38" fontId="6" fillId="3" borderId="0" xfId="1" applyFont="1" applyFill="1">
      <alignment vertical="center"/>
    </xf>
    <xf numFmtId="0" fontId="7" fillId="3" borderId="0" xfId="0" applyFont="1" applyFill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38" fontId="8" fillId="5" borderId="8" xfId="1" applyFont="1" applyFill="1" applyBorder="1" applyAlignment="1">
      <alignment horizontal="center" vertical="center"/>
    </xf>
    <xf numFmtId="38" fontId="6" fillId="5" borderId="7" xfId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38" fontId="6" fillId="5" borderId="10" xfId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38" fontId="11" fillId="3" borderId="4" xfId="1" applyFont="1" applyFill="1" applyBorder="1" applyAlignment="1">
      <alignment horizontal="center" vertical="center"/>
    </xf>
    <xf numFmtId="38" fontId="6" fillId="3" borderId="13" xfId="1" applyFont="1" applyFill="1" applyBorder="1" applyAlignment="1">
      <alignment horizontal="center" vertical="center"/>
    </xf>
    <xf numFmtId="0" fontId="6" fillId="2" borderId="12" xfId="0" quotePrefix="1" applyFont="1" applyFill="1" applyBorder="1" applyAlignment="1" applyProtection="1">
      <alignment horizontal="center" vertical="center"/>
      <protection locked="0"/>
    </xf>
    <xf numFmtId="6" fontId="6" fillId="3" borderId="14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6" fillId="3" borderId="15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/>
    </xf>
    <xf numFmtId="38" fontId="11" fillId="3" borderId="1" xfId="1" applyFont="1" applyFill="1" applyBorder="1" applyAlignment="1">
      <alignment horizontal="center" vertical="center"/>
    </xf>
    <xf numFmtId="38" fontId="6" fillId="3" borderId="17" xfId="1" applyFont="1" applyFill="1" applyBorder="1" applyAlignment="1">
      <alignment horizontal="center" vertical="center"/>
    </xf>
    <xf numFmtId="0" fontId="6" fillId="2" borderId="16" xfId="0" quotePrefix="1" applyFont="1" applyFill="1" applyBorder="1" applyAlignment="1" applyProtection="1">
      <alignment horizontal="center" vertical="center"/>
      <protection locked="0"/>
    </xf>
    <xf numFmtId="6" fontId="6" fillId="3" borderId="18" xfId="1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center" vertical="center"/>
    </xf>
    <xf numFmtId="38" fontId="11" fillId="3" borderId="21" xfId="1" applyFont="1" applyFill="1" applyBorder="1" applyAlignment="1">
      <alignment horizontal="center" vertical="center"/>
    </xf>
    <xf numFmtId="38" fontId="6" fillId="3" borderId="22" xfId="1" applyFont="1" applyFill="1" applyBorder="1" applyAlignment="1">
      <alignment horizontal="center" vertical="center"/>
    </xf>
    <xf numFmtId="0" fontId="6" fillId="2" borderId="20" xfId="0" quotePrefix="1" applyFont="1" applyFill="1" applyBorder="1" applyAlignment="1" applyProtection="1">
      <alignment horizontal="center" vertical="center"/>
      <protection locked="0"/>
    </xf>
    <xf numFmtId="6" fontId="6" fillId="3" borderId="23" xfId="1" applyNumberFormat="1" applyFont="1" applyFill="1" applyBorder="1" applyAlignment="1">
      <alignment horizontal="center" vertical="center"/>
    </xf>
    <xf numFmtId="0" fontId="6" fillId="2" borderId="17" xfId="0" quotePrefix="1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1" fillId="3" borderId="8" xfId="1" applyFont="1" applyFill="1" applyBorder="1" applyAlignment="1">
      <alignment horizontal="center" vertical="center"/>
    </xf>
    <xf numFmtId="38" fontId="6" fillId="3" borderId="7" xfId="1" applyFont="1" applyFill="1" applyBorder="1" applyAlignment="1">
      <alignment horizontal="center" vertical="center"/>
    </xf>
    <xf numFmtId="6" fontId="6" fillId="3" borderId="26" xfId="1" applyNumberFormat="1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6" fontId="6" fillId="0" borderId="32" xfId="1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vertical="center" wrapText="1"/>
    </xf>
    <xf numFmtId="38" fontId="13" fillId="3" borderId="12" xfId="1" applyFont="1" applyFill="1" applyBorder="1" applyAlignment="1">
      <alignment horizontal="center" vertical="center"/>
    </xf>
    <xf numFmtId="38" fontId="6" fillId="3" borderId="12" xfId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 wrapText="1"/>
    </xf>
    <xf numFmtId="38" fontId="6" fillId="0" borderId="14" xfId="1" applyFont="1" applyFill="1" applyBorder="1" applyAlignment="1">
      <alignment horizontal="center" vertical="center"/>
    </xf>
    <xf numFmtId="0" fontId="6" fillId="0" borderId="33" xfId="0" applyFont="1" applyBorder="1">
      <alignment vertical="center"/>
    </xf>
    <xf numFmtId="38" fontId="13" fillId="3" borderId="7" xfId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38" fontId="6" fillId="0" borderId="10" xfId="1" applyFont="1" applyFill="1" applyBorder="1" applyAlignment="1">
      <alignment horizontal="center" vertical="center"/>
    </xf>
    <xf numFmtId="0" fontId="14" fillId="6" borderId="3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6" fontId="6" fillId="3" borderId="39" xfId="1" applyNumberFormat="1" applyFont="1" applyFill="1" applyBorder="1" applyAlignment="1">
      <alignment horizontal="center" vertical="center"/>
    </xf>
    <xf numFmtId="9" fontId="6" fillId="3" borderId="40" xfId="2" applyFont="1" applyFill="1" applyBorder="1" applyAlignment="1">
      <alignment horizontal="center" vertical="center"/>
    </xf>
    <xf numFmtId="38" fontId="0" fillId="0" borderId="0" xfId="1" applyFont="1">
      <alignment vertic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5" fillId="3" borderId="3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6" fontId="14" fillId="0" borderId="29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38" fontId="0" fillId="2" borderId="1" xfId="1" applyFont="1" applyFill="1" applyBorder="1" applyProtection="1">
      <alignment vertical="center"/>
      <protection locked="0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38" fontId="6" fillId="3" borderId="29" xfId="1" applyFont="1" applyFill="1" applyBorder="1" applyAlignment="1">
      <alignment horizontal="center" vertical="center"/>
    </xf>
    <xf numFmtId="38" fontId="6" fillId="3" borderId="30" xfId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41</xdr:row>
      <xdr:rowOff>57150</xdr:rowOff>
    </xdr:from>
    <xdr:to>
      <xdr:col>6</xdr:col>
      <xdr:colOff>847725</xdr:colOff>
      <xdr:row>41</xdr:row>
      <xdr:rowOff>904875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3FBA464-1176-43E4-9D9C-EFCACCE7B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11468100"/>
          <a:ext cx="84772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2F7D-AA08-4AD1-A4ED-FDCA0AA994EC}">
  <sheetPr transitionEvaluation="1">
    <pageSetUpPr fitToPage="1"/>
  </sheetPr>
  <dimension ref="A1:R42"/>
  <sheetViews>
    <sheetView showZeros="0" tabSelected="1" topLeftCell="A10" workbookViewId="0">
      <selection activeCell="U14" sqref="U14"/>
    </sheetView>
  </sheetViews>
  <sheetFormatPr defaultRowHeight="13.5" x14ac:dyDescent="0.15"/>
  <cols>
    <col min="1" max="1" width="2" customWidth="1"/>
    <col min="2" max="2" width="45.5" bestFit="1" customWidth="1"/>
    <col min="3" max="3" width="12.625" customWidth="1"/>
    <col min="4" max="4" width="7.75" style="64" customWidth="1"/>
    <col min="5" max="5" width="8.625" style="64" customWidth="1"/>
    <col min="6" max="6" width="9.625" customWidth="1"/>
    <col min="7" max="7" width="11.75" style="64" customWidth="1"/>
    <col min="8" max="13" width="6.125" customWidth="1"/>
    <col min="14" max="14" width="5.625" customWidth="1"/>
    <col min="15" max="18" width="9" hidden="1" customWidth="1"/>
    <col min="19" max="19" width="9" customWidth="1"/>
  </cols>
  <sheetData>
    <row r="1" spans="1:18" ht="21.75" customHeight="1" x14ac:dyDescent="0.15">
      <c r="B1" s="77" t="s">
        <v>0</v>
      </c>
      <c r="C1" s="78"/>
      <c r="D1" s="78"/>
      <c r="E1" s="78"/>
      <c r="F1" s="78"/>
      <c r="G1" s="78"/>
    </row>
    <row r="2" spans="1:18" x14ac:dyDescent="0.15">
      <c r="B2" s="1"/>
      <c r="C2" s="1"/>
      <c r="D2" s="1"/>
      <c r="E2" s="1"/>
      <c r="F2" s="79" t="s">
        <v>1</v>
      </c>
      <c r="G2" s="79"/>
    </row>
    <row r="3" spans="1:18" x14ac:dyDescent="0.15">
      <c r="B3" s="2" t="s">
        <v>2</v>
      </c>
      <c r="C3" s="1"/>
      <c r="D3" s="1"/>
      <c r="E3" s="1"/>
      <c r="F3" s="3"/>
      <c r="G3" s="3"/>
    </row>
    <row r="4" spans="1:18" ht="23.25" customHeight="1" x14ac:dyDescent="0.15">
      <c r="B4" s="80" t="s">
        <v>3</v>
      </c>
      <c r="C4" s="80"/>
      <c r="D4" s="80"/>
      <c r="E4" s="80"/>
      <c r="F4" s="80"/>
      <c r="G4" s="80"/>
    </row>
    <row r="5" spans="1:18" ht="23.25" customHeight="1" x14ac:dyDescent="0.15">
      <c r="B5" s="4" t="s">
        <v>4</v>
      </c>
      <c r="C5" s="5" t="s">
        <v>5</v>
      </c>
      <c r="D5" s="1"/>
      <c r="E5" s="1"/>
      <c r="F5" s="1"/>
      <c r="G5" s="1"/>
    </row>
    <row r="6" spans="1:18" ht="21" customHeight="1" x14ac:dyDescent="0.15">
      <c r="B6" s="6"/>
      <c r="C6" s="6"/>
      <c r="D6" s="7" t="s">
        <v>6</v>
      </c>
      <c r="E6" s="81"/>
      <c r="F6" s="81"/>
      <c r="G6" s="81"/>
    </row>
    <row r="7" spans="1:18" ht="6.75" customHeight="1" thickBot="1" x14ac:dyDescent="0.2">
      <c r="A7" s="8"/>
      <c r="B7" s="8"/>
      <c r="C7" s="8"/>
      <c r="D7" s="9"/>
      <c r="E7" s="9"/>
      <c r="F7" s="8"/>
      <c r="G7" s="9"/>
      <c r="H7" s="8"/>
      <c r="I7" s="8"/>
      <c r="J7" s="8"/>
      <c r="K7" s="8"/>
      <c r="L7" s="8"/>
      <c r="M7" s="8"/>
      <c r="N7" s="8"/>
    </row>
    <row r="8" spans="1:18" ht="19.5" x14ac:dyDescent="0.15">
      <c r="A8" s="8"/>
      <c r="B8" s="82" t="s">
        <v>7</v>
      </c>
      <c r="C8" s="83"/>
      <c r="D8" s="83"/>
      <c r="E8" s="83"/>
      <c r="F8" s="83"/>
      <c r="G8" s="84"/>
      <c r="H8" s="10"/>
      <c r="I8" s="10"/>
      <c r="J8" s="10"/>
      <c r="K8" s="10"/>
      <c r="L8" s="10"/>
      <c r="M8" s="10"/>
      <c r="N8" s="8"/>
    </row>
    <row r="9" spans="1:18" ht="19.5" customHeight="1" thickBot="1" x14ac:dyDescent="0.2">
      <c r="A9" s="8"/>
      <c r="B9" s="11" t="s">
        <v>8</v>
      </c>
      <c r="C9" s="12" t="s">
        <v>9</v>
      </c>
      <c r="D9" s="13" t="s">
        <v>10</v>
      </c>
      <c r="E9" s="14" t="s">
        <v>11</v>
      </c>
      <c r="F9" s="15" t="s">
        <v>12</v>
      </c>
      <c r="G9" s="16" t="s">
        <v>13</v>
      </c>
      <c r="H9" s="17"/>
      <c r="I9" s="17"/>
      <c r="J9" s="17"/>
      <c r="K9" s="17"/>
      <c r="L9" s="17"/>
      <c r="M9" s="17"/>
      <c r="N9" s="8"/>
      <c r="O9" t="s">
        <v>14</v>
      </c>
      <c r="Q9">
        <v>1</v>
      </c>
      <c r="R9">
        <v>300</v>
      </c>
    </row>
    <row r="10" spans="1:18" ht="19.5" customHeight="1" x14ac:dyDescent="0.15">
      <c r="A10" s="8"/>
      <c r="B10" s="18" t="s">
        <v>15</v>
      </c>
      <c r="C10" s="19">
        <v>2026.3</v>
      </c>
      <c r="D10" s="20">
        <v>800</v>
      </c>
      <c r="E10" s="21">
        <f t="shared" ref="E10:E28" si="0">ROUND(D10*(1+$C$33),0)</f>
        <v>880</v>
      </c>
      <c r="F10" s="22" t="s">
        <v>16</v>
      </c>
      <c r="G10" s="23">
        <f>E10*F10</f>
        <v>0</v>
      </c>
      <c r="H10" s="24" t="s">
        <v>17</v>
      </c>
      <c r="I10" s="17"/>
      <c r="J10" s="17"/>
      <c r="K10" s="17"/>
      <c r="L10" s="17"/>
      <c r="M10" s="17"/>
      <c r="N10" s="8"/>
    </row>
    <row r="11" spans="1:18" ht="21" customHeight="1" x14ac:dyDescent="0.15">
      <c r="A11" s="8"/>
      <c r="B11" s="25" t="s">
        <v>18</v>
      </c>
      <c r="C11" s="26">
        <v>2025.3</v>
      </c>
      <c r="D11" s="27">
        <v>800</v>
      </c>
      <c r="E11" s="28">
        <f t="shared" si="0"/>
        <v>880</v>
      </c>
      <c r="F11" s="29" t="s">
        <v>16</v>
      </c>
      <c r="G11" s="30">
        <f>E11*F11</f>
        <v>0</v>
      </c>
      <c r="H11" s="24" t="s">
        <v>17</v>
      </c>
      <c r="I11" s="17"/>
      <c r="J11" s="17"/>
      <c r="K11" s="17"/>
      <c r="L11" s="17"/>
      <c r="M11" s="17"/>
      <c r="N11" s="8"/>
      <c r="O11" t="s">
        <v>19</v>
      </c>
      <c r="P11" t="s">
        <v>19</v>
      </c>
      <c r="Q11">
        <v>2</v>
      </c>
      <c r="R11">
        <v>300</v>
      </c>
    </row>
    <row r="12" spans="1:18" ht="21" customHeight="1" x14ac:dyDescent="0.15">
      <c r="A12" s="8"/>
      <c r="B12" s="25" t="s">
        <v>20</v>
      </c>
      <c r="C12" s="26">
        <v>2024.3</v>
      </c>
      <c r="D12" s="27">
        <v>800</v>
      </c>
      <c r="E12" s="28">
        <f t="shared" si="0"/>
        <v>880</v>
      </c>
      <c r="F12" s="29" t="s">
        <v>16</v>
      </c>
      <c r="G12" s="30">
        <f>E12*F12</f>
        <v>0</v>
      </c>
      <c r="H12" s="24" t="s">
        <v>17</v>
      </c>
      <c r="I12" s="17"/>
      <c r="J12" s="17"/>
      <c r="K12" s="17"/>
      <c r="L12" s="17"/>
      <c r="M12" s="17"/>
      <c r="N12" s="8"/>
      <c r="O12">
        <v>1</v>
      </c>
      <c r="P12">
        <v>1</v>
      </c>
      <c r="Q12">
        <v>3</v>
      </c>
      <c r="R12">
        <v>300</v>
      </c>
    </row>
    <row r="13" spans="1:18" ht="21" customHeight="1" x14ac:dyDescent="0.15">
      <c r="A13" s="8"/>
      <c r="B13" s="25" t="s">
        <v>21</v>
      </c>
      <c r="C13" s="26">
        <v>2023.3</v>
      </c>
      <c r="D13" s="27">
        <v>800</v>
      </c>
      <c r="E13" s="28">
        <f t="shared" si="0"/>
        <v>880</v>
      </c>
      <c r="F13" s="29" t="s">
        <v>16</v>
      </c>
      <c r="G13" s="30">
        <f>E13*F13</f>
        <v>0</v>
      </c>
      <c r="H13" s="24" t="s">
        <v>17</v>
      </c>
      <c r="I13" s="24"/>
      <c r="J13" s="24"/>
      <c r="K13" s="24"/>
      <c r="L13" s="24"/>
      <c r="M13" s="24"/>
      <c r="N13" s="8"/>
      <c r="O13">
        <v>2</v>
      </c>
      <c r="P13">
        <v>2</v>
      </c>
      <c r="Q13">
        <v>4</v>
      </c>
      <c r="R13">
        <v>300</v>
      </c>
    </row>
    <row r="14" spans="1:18" ht="21" customHeight="1" thickBot="1" x14ac:dyDescent="0.2">
      <c r="A14" s="8"/>
      <c r="B14" s="31" t="s">
        <v>22</v>
      </c>
      <c r="C14" s="32">
        <v>2022.3</v>
      </c>
      <c r="D14" s="33">
        <v>750</v>
      </c>
      <c r="E14" s="34">
        <f t="shared" si="0"/>
        <v>825</v>
      </c>
      <c r="F14" s="35" t="s">
        <v>16</v>
      </c>
      <c r="G14" s="36">
        <f>E14*F14</f>
        <v>0</v>
      </c>
      <c r="H14" s="24" t="s">
        <v>17</v>
      </c>
      <c r="I14" s="24"/>
      <c r="J14" s="24"/>
      <c r="K14" s="24"/>
      <c r="L14" s="24"/>
      <c r="M14" s="24"/>
      <c r="N14" s="8"/>
      <c r="O14">
        <v>3</v>
      </c>
      <c r="P14">
        <v>3</v>
      </c>
      <c r="Q14">
        <v>5</v>
      </c>
      <c r="R14">
        <v>300</v>
      </c>
    </row>
    <row r="15" spans="1:18" ht="21" customHeight="1" x14ac:dyDescent="0.15">
      <c r="A15" s="8"/>
      <c r="B15" s="25" t="s">
        <v>23</v>
      </c>
      <c r="C15" s="26">
        <v>2021.3</v>
      </c>
      <c r="D15" s="27">
        <v>750</v>
      </c>
      <c r="E15" s="28">
        <f t="shared" si="0"/>
        <v>825</v>
      </c>
      <c r="F15" s="37"/>
      <c r="G15" s="30"/>
      <c r="H15" s="24"/>
      <c r="I15" s="24"/>
      <c r="J15" s="24"/>
      <c r="K15" s="24"/>
      <c r="L15" s="24"/>
      <c r="M15" s="24"/>
      <c r="N15" s="8"/>
      <c r="O15">
        <v>4</v>
      </c>
      <c r="P15">
        <v>4</v>
      </c>
      <c r="Q15">
        <v>6</v>
      </c>
      <c r="R15">
        <f t="shared" ref="R15:R29" si="1">$R$14+(Q15-$Q$14)*60</f>
        <v>360</v>
      </c>
    </row>
    <row r="16" spans="1:18" ht="21" customHeight="1" x14ac:dyDescent="0.15">
      <c r="A16" s="8"/>
      <c r="B16" s="25" t="s">
        <v>24</v>
      </c>
      <c r="C16" s="26">
        <v>2020.3</v>
      </c>
      <c r="D16" s="27">
        <v>750</v>
      </c>
      <c r="E16" s="28">
        <v>825</v>
      </c>
      <c r="F16" s="37"/>
      <c r="G16" s="30">
        <f>E16*F16</f>
        <v>0</v>
      </c>
      <c r="H16" s="24"/>
      <c r="I16" s="24"/>
      <c r="J16" s="24"/>
      <c r="K16" s="24"/>
      <c r="L16" s="24"/>
      <c r="M16" s="24"/>
      <c r="N16" s="8"/>
      <c r="O16">
        <v>5</v>
      </c>
      <c r="P16">
        <v>5</v>
      </c>
      <c r="Q16">
        <v>7</v>
      </c>
      <c r="R16">
        <f t="shared" si="1"/>
        <v>420</v>
      </c>
    </row>
    <row r="17" spans="1:18" ht="21" customHeight="1" x14ac:dyDescent="0.15">
      <c r="A17" s="8"/>
      <c r="B17" s="25" t="s">
        <v>25</v>
      </c>
      <c r="C17" s="26">
        <v>2019.3</v>
      </c>
      <c r="D17" s="27">
        <v>750</v>
      </c>
      <c r="E17" s="28">
        <f t="shared" si="0"/>
        <v>825</v>
      </c>
      <c r="F17" s="37"/>
      <c r="G17" s="30">
        <f t="shared" ref="G17:G28" si="2">E17*F17</f>
        <v>0</v>
      </c>
      <c r="I17" s="24"/>
      <c r="J17" s="24"/>
      <c r="K17" s="24"/>
      <c r="L17" s="24"/>
      <c r="M17" s="24"/>
      <c r="N17" s="8"/>
      <c r="O17">
        <v>6</v>
      </c>
      <c r="P17">
        <v>6</v>
      </c>
      <c r="Q17">
        <v>8</v>
      </c>
      <c r="R17">
        <f t="shared" si="1"/>
        <v>480</v>
      </c>
    </row>
    <row r="18" spans="1:18" ht="21" customHeight="1" x14ac:dyDescent="0.15">
      <c r="A18" s="8"/>
      <c r="B18" s="25" t="s">
        <v>26</v>
      </c>
      <c r="C18" s="26">
        <v>2018.3</v>
      </c>
      <c r="D18" s="27">
        <v>741</v>
      </c>
      <c r="E18" s="28">
        <f t="shared" si="0"/>
        <v>815</v>
      </c>
      <c r="F18" s="37"/>
      <c r="G18" s="30">
        <f t="shared" si="2"/>
        <v>0</v>
      </c>
      <c r="H18" s="24"/>
      <c r="I18" s="24"/>
      <c r="J18" s="24"/>
      <c r="K18" s="24"/>
      <c r="L18" s="24"/>
      <c r="M18" s="24"/>
      <c r="N18" s="8"/>
      <c r="O18">
        <v>7</v>
      </c>
      <c r="P18">
        <v>7</v>
      </c>
      <c r="Q18">
        <v>9</v>
      </c>
      <c r="R18">
        <f t="shared" si="1"/>
        <v>540</v>
      </c>
    </row>
    <row r="19" spans="1:18" ht="21" customHeight="1" x14ac:dyDescent="0.15">
      <c r="A19" s="8"/>
      <c r="B19" s="25" t="s">
        <v>27</v>
      </c>
      <c r="C19" s="26">
        <v>2017.4</v>
      </c>
      <c r="D19" s="27">
        <v>741</v>
      </c>
      <c r="E19" s="28">
        <f t="shared" si="0"/>
        <v>815</v>
      </c>
      <c r="F19" s="37"/>
      <c r="G19" s="30">
        <f t="shared" si="2"/>
        <v>0</v>
      </c>
      <c r="H19" s="24"/>
      <c r="I19" s="24"/>
      <c r="J19" s="24"/>
      <c r="K19" s="24"/>
      <c r="L19" s="24"/>
      <c r="M19" s="24"/>
      <c r="N19" s="8"/>
      <c r="O19">
        <v>8</v>
      </c>
      <c r="P19">
        <v>8</v>
      </c>
      <c r="Q19">
        <v>10</v>
      </c>
      <c r="R19">
        <f t="shared" si="1"/>
        <v>600</v>
      </c>
    </row>
    <row r="20" spans="1:18" ht="21" customHeight="1" x14ac:dyDescent="0.15">
      <c r="A20" s="8"/>
      <c r="B20" s="25" t="s">
        <v>28</v>
      </c>
      <c r="C20" s="26">
        <v>2016.4</v>
      </c>
      <c r="D20" s="27">
        <v>741</v>
      </c>
      <c r="E20" s="28">
        <f t="shared" si="0"/>
        <v>815</v>
      </c>
      <c r="F20" s="37"/>
      <c r="G20" s="30">
        <f t="shared" si="2"/>
        <v>0</v>
      </c>
      <c r="H20" s="17"/>
      <c r="I20" s="17"/>
      <c r="J20" s="17"/>
      <c r="K20" s="17"/>
      <c r="L20" s="17"/>
      <c r="M20" s="17"/>
      <c r="N20" s="8"/>
      <c r="O20">
        <v>9</v>
      </c>
      <c r="P20">
        <v>9</v>
      </c>
      <c r="Q20">
        <v>11</v>
      </c>
      <c r="R20">
        <f t="shared" si="1"/>
        <v>660</v>
      </c>
    </row>
    <row r="21" spans="1:18" ht="21" customHeight="1" x14ac:dyDescent="0.15">
      <c r="A21" s="8"/>
      <c r="B21" s="38" t="s">
        <v>29</v>
      </c>
      <c r="C21" s="39">
        <v>2015.4</v>
      </c>
      <c r="D21" s="27">
        <v>741</v>
      </c>
      <c r="E21" s="28">
        <f t="shared" si="0"/>
        <v>815</v>
      </c>
      <c r="F21" s="37"/>
      <c r="G21" s="30">
        <f t="shared" si="2"/>
        <v>0</v>
      </c>
      <c r="H21" s="40"/>
      <c r="I21" s="40"/>
      <c r="J21" s="40"/>
      <c r="K21" s="40"/>
      <c r="L21" s="40"/>
      <c r="M21" s="40"/>
      <c r="N21" s="8"/>
      <c r="O21">
        <v>10</v>
      </c>
      <c r="P21">
        <v>10</v>
      </c>
      <c r="Q21">
        <v>12</v>
      </c>
      <c r="R21">
        <f t="shared" si="1"/>
        <v>720</v>
      </c>
    </row>
    <row r="22" spans="1:18" ht="21" customHeight="1" x14ac:dyDescent="0.15">
      <c r="A22" s="8"/>
      <c r="B22" s="38" t="s">
        <v>30</v>
      </c>
      <c r="C22" s="39">
        <v>2014.4</v>
      </c>
      <c r="D22" s="27">
        <v>741</v>
      </c>
      <c r="E22" s="28">
        <f t="shared" si="0"/>
        <v>815</v>
      </c>
      <c r="F22" s="37"/>
      <c r="G22" s="30">
        <f t="shared" si="2"/>
        <v>0</v>
      </c>
      <c r="H22" s="40"/>
      <c r="I22" s="40"/>
      <c r="J22" s="40"/>
      <c r="K22" s="40"/>
      <c r="L22" s="40"/>
      <c r="M22" s="40"/>
      <c r="N22" s="8"/>
      <c r="Q22">
        <v>13</v>
      </c>
      <c r="R22">
        <f t="shared" si="1"/>
        <v>780</v>
      </c>
    </row>
    <row r="23" spans="1:18" ht="21" customHeight="1" x14ac:dyDescent="0.15">
      <c r="A23" s="8"/>
      <c r="B23" s="38" t="s">
        <v>31</v>
      </c>
      <c r="C23" s="39">
        <v>2013.11</v>
      </c>
      <c r="D23" s="27">
        <v>741</v>
      </c>
      <c r="E23" s="28">
        <f t="shared" si="0"/>
        <v>815</v>
      </c>
      <c r="F23" s="37"/>
      <c r="G23" s="30">
        <f t="shared" si="2"/>
        <v>0</v>
      </c>
      <c r="H23" s="40"/>
      <c r="I23" s="40"/>
      <c r="J23" s="40"/>
      <c r="K23" s="40"/>
      <c r="L23" s="40"/>
      <c r="M23" s="40"/>
      <c r="N23" s="8"/>
      <c r="Q23">
        <v>14</v>
      </c>
      <c r="R23">
        <f t="shared" si="1"/>
        <v>840</v>
      </c>
    </row>
    <row r="24" spans="1:18" ht="21" customHeight="1" x14ac:dyDescent="0.15">
      <c r="A24" s="8"/>
      <c r="B24" s="38" t="s">
        <v>32</v>
      </c>
      <c r="C24" s="39">
        <v>2013.11</v>
      </c>
      <c r="D24" s="27">
        <v>741</v>
      </c>
      <c r="E24" s="28">
        <f t="shared" si="0"/>
        <v>815</v>
      </c>
      <c r="F24" s="37"/>
      <c r="G24" s="30">
        <f t="shared" si="2"/>
        <v>0</v>
      </c>
      <c r="H24" s="40"/>
      <c r="I24" s="40"/>
      <c r="J24" s="40"/>
      <c r="K24" s="40"/>
      <c r="L24" s="40"/>
      <c r="M24" s="40"/>
      <c r="N24" s="8"/>
      <c r="Q24">
        <v>15</v>
      </c>
      <c r="R24">
        <f t="shared" si="1"/>
        <v>900</v>
      </c>
    </row>
    <row r="25" spans="1:18" ht="21" customHeight="1" x14ac:dyDescent="0.15">
      <c r="A25" s="8"/>
      <c r="B25" s="38" t="s">
        <v>33</v>
      </c>
      <c r="C25" s="41">
        <v>2013.11</v>
      </c>
      <c r="D25" s="27">
        <v>741</v>
      </c>
      <c r="E25" s="28">
        <f t="shared" si="0"/>
        <v>815</v>
      </c>
      <c r="F25" s="37"/>
      <c r="G25" s="30">
        <f t="shared" si="2"/>
        <v>0</v>
      </c>
      <c r="H25" s="40"/>
      <c r="I25" s="40"/>
      <c r="J25" s="40"/>
      <c r="K25" s="40"/>
      <c r="L25" s="40"/>
      <c r="M25" s="40"/>
      <c r="N25" s="8"/>
      <c r="Q25">
        <v>16</v>
      </c>
      <c r="R25">
        <f t="shared" si="1"/>
        <v>960</v>
      </c>
    </row>
    <row r="26" spans="1:18" ht="21" customHeight="1" x14ac:dyDescent="0.15">
      <c r="A26" s="8"/>
      <c r="B26" s="38" t="s">
        <v>34</v>
      </c>
      <c r="C26" s="41">
        <v>2017.4</v>
      </c>
      <c r="D26" s="27">
        <v>741</v>
      </c>
      <c r="E26" s="28">
        <f>ROUND(D26*(1+$C$33),0)</f>
        <v>815</v>
      </c>
      <c r="F26" s="37"/>
      <c r="G26" s="30">
        <f t="shared" si="2"/>
        <v>0</v>
      </c>
      <c r="H26" s="40"/>
      <c r="I26" s="40"/>
      <c r="J26" s="40"/>
      <c r="K26" s="40"/>
      <c r="L26" s="40"/>
      <c r="M26" s="40"/>
      <c r="N26" s="8"/>
      <c r="O26" s="42"/>
      <c r="P26" s="42"/>
      <c r="Q26">
        <v>17</v>
      </c>
      <c r="R26">
        <f t="shared" si="1"/>
        <v>1020</v>
      </c>
    </row>
    <row r="27" spans="1:18" ht="21" customHeight="1" x14ac:dyDescent="0.15">
      <c r="A27" s="8"/>
      <c r="B27" s="38" t="s">
        <v>35</v>
      </c>
      <c r="C27" s="41">
        <v>2017.4</v>
      </c>
      <c r="D27" s="27">
        <v>741</v>
      </c>
      <c r="E27" s="28">
        <f t="shared" si="0"/>
        <v>815</v>
      </c>
      <c r="F27" s="37"/>
      <c r="G27" s="30">
        <f t="shared" si="2"/>
        <v>0</v>
      </c>
      <c r="H27" s="40"/>
      <c r="I27" s="40"/>
      <c r="J27" s="40"/>
      <c r="K27" s="40"/>
      <c r="L27" s="40"/>
      <c r="M27" s="40"/>
      <c r="N27" s="8"/>
      <c r="O27" t="str">
        <f>IF(F17=5,1,"")</f>
        <v/>
      </c>
      <c r="Q27">
        <v>18</v>
      </c>
      <c r="R27">
        <f t="shared" si="1"/>
        <v>1080</v>
      </c>
    </row>
    <row r="28" spans="1:18" ht="21" customHeight="1" thickBot="1" x14ac:dyDescent="0.2">
      <c r="A28" s="8"/>
      <c r="B28" s="31" t="s">
        <v>36</v>
      </c>
      <c r="C28" s="43">
        <v>2013.4</v>
      </c>
      <c r="D28" s="44">
        <v>741</v>
      </c>
      <c r="E28" s="45">
        <f t="shared" si="0"/>
        <v>815</v>
      </c>
      <c r="F28" s="37"/>
      <c r="G28" s="46">
        <f t="shared" si="2"/>
        <v>0</v>
      </c>
      <c r="H28" s="40"/>
      <c r="I28" s="40"/>
      <c r="J28" s="40"/>
      <c r="K28" s="40"/>
      <c r="L28" s="40"/>
      <c r="M28" s="40"/>
      <c r="N28" s="8"/>
      <c r="Q28">
        <v>19</v>
      </c>
      <c r="R28">
        <f t="shared" si="1"/>
        <v>1140</v>
      </c>
    </row>
    <row r="29" spans="1:18" ht="19.5" customHeight="1" thickTop="1" thickBot="1" x14ac:dyDescent="0.2">
      <c r="A29" s="8"/>
      <c r="B29" s="47" t="s">
        <v>37</v>
      </c>
      <c r="C29" s="48" t="s">
        <v>38</v>
      </c>
      <c r="D29" s="85" t="s">
        <v>39</v>
      </c>
      <c r="E29" s="86"/>
      <c r="F29" s="49">
        <f>SUM(F11:F28)</f>
        <v>0</v>
      </c>
      <c r="G29" s="50">
        <f>SUM(G10:G28)</f>
        <v>0</v>
      </c>
      <c r="H29" s="40"/>
      <c r="I29" s="40"/>
      <c r="J29" s="40"/>
      <c r="K29" s="40"/>
      <c r="L29" s="40"/>
      <c r="M29" s="40"/>
      <c r="N29" s="8"/>
      <c r="Q29">
        <v>20</v>
      </c>
      <c r="R29">
        <f t="shared" si="1"/>
        <v>1200</v>
      </c>
    </row>
    <row r="30" spans="1:18" ht="21" customHeight="1" x14ac:dyDescent="0.15">
      <c r="A30" s="8"/>
      <c r="B30" s="51" t="s">
        <v>40</v>
      </c>
      <c r="C30" s="19" t="s">
        <v>41</v>
      </c>
      <c r="D30" s="52">
        <v>2090</v>
      </c>
      <c r="E30" s="53">
        <f>ROUND(D30*(1+$C$33),-1)</f>
        <v>2300</v>
      </c>
      <c r="F30" s="54">
        <f>IF(OR(ISTEXT(F13),ISTEXT(F10),ISTEXT(F11),ISTEXT(F12),ISTEXT(F14)),IF(COUNTIF($F$10:$F$28,"★")=5,1),"")</f>
        <v>1</v>
      </c>
      <c r="G30" s="55">
        <f>E30*F30</f>
        <v>2300</v>
      </c>
      <c r="H30" s="40"/>
      <c r="I30" s="40"/>
      <c r="J30" s="40"/>
      <c r="K30" s="40"/>
      <c r="L30" s="40"/>
      <c r="M30" s="40"/>
      <c r="N30" s="8"/>
    </row>
    <row r="31" spans="1:18" ht="21" customHeight="1" thickBot="1" x14ac:dyDescent="0.2">
      <c r="A31" s="8"/>
      <c r="B31" s="56" t="s">
        <v>42</v>
      </c>
      <c r="C31" s="41" t="s">
        <v>41</v>
      </c>
      <c r="D31" s="57">
        <v>1909</v>
      </c>
      <c r="E31" s="45">
        <f>ROUND(D31*(1+$C$33),1)</f>
        <v>2099.9</v>
      </c>
      <c r="F31" s="58" t="str">
        <f>IF(COUNTIF($F$15:$F$28,"●")=5,1,"")</f>
        <v/>
      </c>
      <c r="G31" s="59">
        <f>E31*F31</f>
        <v>0</v>
      </c>
      <c r="H31" s="40"/>
      <c r="I31" s="40"/>
      <c r="J31" s="40"/>
      <c r="K31" s="40"/>
      <c r="L31" s="40"/>
      <c r="M31" s="40"/>
      <c r="N31" s="8"/>
    </row>
    <row r="32" spans="1:18" ht="19.5" customHeight="1" thickBot="1" x14ac:dyDescent="0.2">
      <c r="A32" s="8"/>
      <c r="B32" s="60" t="s">
        <v>43</v>
      </c>
      <c r="C32" s="70" t="s">
        <v>44</v>
      </c>
      <c r="D32" s="71"/>
      <c r="E32" s="72"/>
      <c r="F32" s="61">
        <f>SUM(F29,F30*5,F31*5)</f>
        <v>5</v>
      </c>
      <c r="G32" s="62">
        <f>VLOOKUP(F32,$Q:$R,2,FALSE)</f>
        <v>300</v>
      </c>
      <c r="H32" s="40"/>
      <c r="I32" s="40"/>
      <c r="J32" s="40"/>
      <c r="K32" s="40"/>
      <c r="L32" s="40"/>
      <c r="M32" s="40"/>
      <c r="N32" s="8"/>
    </row>
    <row r="33" spans="1:14" ht="21.75" customHeight="1" thickTop="1" thickBot="1" x14ac:dyDescent="0.2">
      <c r="A33" s="8"/>
      <c r="B33" s="60" t="s">
        <v>45</v>
      </c>
      <c r="C33" s="63">
        <v>0.1</v>
      </c>
      <c r="D33" s="73" t="s">
        <v>46</v>
      </c>
      <c r="E33" s="74"/>
      <c r="F33" s="75">
        <f>SUM(G29:G32)</f>
        <v>2600</v>
      </c>
      <c r="G33" s="76"/>
      <c r="H33" s="40"/>
      <c r="I33" s="40"/>
      <c r="J33" s="40"/>
      <c r="K33" s="40"/>
      <c r="L33" s="40"/>
      <c r="M33" s="40"/>
      <c r="N33" s="8"/>
    </row>
    <row r="34" spans="1:14" ht="12" customHeight="1" x14ac:dyDescent="0.15"/>
    <row r="35" spans="1:14" x14ac:dyDescent="0.15">
      <c r="B35" t="s">
        <v>47</v>
      </c>
    </row>
    <row r="36" spans="1:14" ht="41.25" customHeight="1" x14ac:dyDescent="0.15">
      <c r="B36" s="66" t="s">
        <v>48</v>
      </c>
      <c r="C36" s="66"/>
      <c r="D36" s="66"/>
      <c r="E36" s="66"/>
      <c r="F36" s="66"/>
      <c r="G36" s="66"/>
    </row>
    <row r="37" spans="1:14" ht="12" customHeight="1" x14ac:dyDescent="0.15"/>
    <row r="38" spans="1:14" ht="46.5" customHeight="1" x14ac:dyDescent="0.15">
      <c r="B38" s="66" t="s">
        <v>49</v>
      </c>
      <c r="C38" s="66"/>
      <c r="D38" s="66"/>
      <c r="E38" s="66"/>
      <c r="F38" s="66"/>
      <c r="G38" s="66"/>
    </row>
    <row r="39" spans="1:14" ht="58.5" customHeight="1" x14ac:dyDescent="0.15">
      <c r="B39" s="65" t="s">
        <v>50</v>
      </c>
      <c r="C39" s="66"/>
      <c r="D39" s="66"/>
      <c r="E39" s="66"/>
      <c r="F39" s="66"/>
      <c r="G39" s="66"/>
    </row>
    <row r="40" spans="1:14" ht="40.5" customHeight="1" x14ac:dyDescent="0.15">
      <c r="B40" s="65" t="s">
        <v>51</v>
      </c>
      <c r="C40" s="66"/>
      <c r="D40" s="66"/>
      <c r="E40" s="66"/>
      <c r="F40" s="66"/>
      <c r="G40" s="66"/>
    </row>
    <row r="41" spans="1:14" ht="12" customHeight="1" x14ac:dyDescent="0.15"/>
    <row r="42" spans="1:14" ht="75.75" customHeight="1" x14ac:dyDescent="0.15">
      <c r="B42" s="67" t="s">
        <v>52</v>
      </c>
      <c r="C42" s="68"/>
      <c r="D42" s="68"/>
      <c r="E42" s="68"/>
      <c r="F42" s="68"/>
      <c r="G42" s="69"/>
    </row>
  </sheetData>
  <mergeCells count="14">
    <mergeCell ref="D29:E29"/>
    <mergeCell ref="B1:G1"/>
    <mergeCell ref="F2:G2"/>
    <mergeCell ref="B4:G4"/>
    <mergeCell ref="E6:G6"/>
    <mergeCell ref="B8:G8"/>
    <mergeCell ref="B40:G40"/>
    <mergeCell ref="B42:G42"/>
    <mergeCell ref="C32:E32"/>
    <mergeCell ref="D33:E33"/>
    <mergeCell ref="F33:G33"/>
    <mergeCell ref="B36:G36"/>
    <mergeCell ref="B38:G38"/>
    <mergeCell ref="B39:G39"/>
  </mergeCells>
  <phoneticPr fontId="2"/>
  <dataValidations count="3">
    <dataValidation type="list" allowBlank="1" showInputMessage="1" showErrorMessage="1" sqref="F10:F14" xr:uid="{3F5A5EFD-BC99-4465-A9E8-1746105B0645}">
      <formula1>$P$9:$P$21</formula1>
    </dataValidation>
    <dataValidation type="list" allowBlank="1" showInputMessage="1" showErrorMessage="1" sqref="F15:F28" xr:uid="{DFD60ACD-04C7-483F-971D-4CBA7F67D8BC}">
      <formula1>$O$8:$O$21</formula1>
    </dataValidation>
    <dataValidation type="list" allowBlank="1" showInputMessage="1" showErrorMessage="1" sqref="C33" xr:uid="{275F4F21-1BB9-4C97-AF1A-6A367134BDB5}">
      <formula1>"0.08,0.1"</formula1>
    </dataValidation>
  </dataValidations>
  <pageMargins left="0.28000000000000003" right="0.35" top="0.36" bottom="0.28000000000000003" header="0.3" footer="0.3"/>
  <pageSetup paperSize="9" scale="9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計算シート</vt:lpstr>
      <vt:lpstr>計算シート!Print_Area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森林インストラクター協会 日本</dc:creator>
  <cp:lastModifiedBy>森林インストラクター協会 日本</cp:lastModifiedBy>
  <dcterms:created xsi:type="dcterms:W3CDTF">2026-03-25T07:10:30Z</dcterms:created>
  <dcterms:modified xsi:type="dcterms:W3CDTF">2026-04-08T01:47:10Z</dcterms:modified>
</cp:coreProperties>
</file>